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ropbox\webinair\"/>
    </mc:Choice>
  </mc:AlternateContent>
  <workbookProtection workbookAlgorithmName="SHA-512" workbookHashValue="OMkRa35Qr6iqAl6RHQPV/+SW1lBwxriCIRHwZ2KN6xCiGhTDSG4PuJhiSX5NKPdc5yVLto8JgyRsF1NbNrM3Yw==" workbookSaltValue="i795qZ9vSGkpRyC5ltXh5Q==" workbookSpinCount="100000" lockStructure="1"/>
  <bookViews>
    <workbookView xWindow="0" yWindow="0" windowWidth="19200" windowHeight="11490"/>
  </bookViews>
  <sheets>
    <sheet name="AMM" sheetId="20" r:id="rId1"/>
    <sheet name="tab_amm" sheetId="19" state="hidden" r:id="rId2"/>
    <sheet name="TEC" sheetId="18" r:id="rId3"/>
    <sheet name="tab_tec" sheetId="13" state="hidden" r:id="rId4"/>
    <sheet name="tab_cuo" sheetId="22" state="hidden" r:id="rId5"/>
    <sheet name="COLL" sheetId="7" r:id="rId6"/>
    <sheet name="tab_coll" sheetId="8" state="hidden" r:id="rId7"/>
    <sheet name="CUO" sheetId="21" r:id="rId8"/>
    <sheet name="AZ_AGR" sheetId="14" r:id="rId9"/>
    <sheet name="tab_az" sheetId="15" state="hidden" r:id="rId10"/>
    <sheet name="GUA" sheetId="17" r:id="rId11"/>
    <sheet name="tab_gua" sheetId="16" state="hidden" r:id="rId12"/>
  </sheets>
  <definedNames>
    <definedName name="_xlnm.Print_Area" localSheetId="0">AMM!$A$1:$AO$232</definedName>
    <definedName name="_xlnm.Print_Area" localSheetId="8">AZ_AGR!$A$1:$AO$230</definedName>
    <definedName name="_xlnm.Print_Area" localSheetId="5">COLL!$A$1:$AO$232</definedName>
    <definedName name="_xlnm.Print_Area" localSheetId="7">CUO!$A$1:$AO$230</definedName>
    <definedName name="_xlnm.Print_Area" localSheetId="10">GUA!$A$1:$AO$230</definedName>
    <definedName name="_xlnm.Print_Area" localSheetId="2">TEC!$A$1:$AO$230</definedName>
  </definedNames>
  <calcPr calcId="162913"/>
</workbook>
</file>

<file path=xl/calcChain.xml><?xml version="1.0" encoding="utf-8"?>
<calcChain xmlns="http://schemas.openxmlformats.org/spreadsheetml/2006/main">
  <c r="M213" i="17" l="1"/>
  <c r="AA216" i="17"/>
  <c r="M213" i="14"/>
  <c r="AA216" i="14"/>
  <c r="M213" i="21"/>
  <c r="AA216" i="21"/>
  <c r="M213" i="7"/>
  <c r="AA216" i="7"/>
  <c r="M213" i="18"/>
  <c r="AA216" i="18"/>
  <c r="M215" i="20"/>
  <c r="AA218" i="20"/>
  <c r="Q24" i="17" l="1"/>
  <c r="Q25" i="17" s="1"/>
  <c r="Q22" i="17"/>
  <c r="U25" i="14"/>
  <c r="U22" i="14"/>
  <c r="U24" i="14"/>
  <c r="U22" i="7"/>
  <c r="U24" i="7"/>
  <c r="Q25" i="21"/>
  <c r="AL23" i="21"/>
  <c r="AL24" i="18"/>
  <c r="AL23" i="18"/>
  <c r="Q25" i="18"/>
  <c r="Q24" i="21"/>
  <c r="Q22" i="21"/>
  <c r="Q24" i="18"/>
  <c r="Q22" i="18"/>
  <c r="AL25" i="20"/>
  <c r="AL26" i="20"/>
  <c r="AL27" i="20" s="1"/>
  <c r="Q24" i="20"/>
  <c r="Q22" i="20"/>
  <c r="Q27" i="20" s="1"/>
  <c r="AL25" i="18" l="1"/>
  <c r="U25" i="7"/>
  <c r="AH167" i="20"/>
  <c r="AH166" i="20"/>
  <c r="N167" i="20"/>
  <c r="N166" i="20"/>
  <c r="AH151" i="20"/>
  <c r="AH150" i="20"/>
  <c r="N151" i="20"/>
  <c r="N150" i="20"/>
  <c r="AH132" i="20"/>
  <c r="AH131" i="20"/>
  <c r="N132" i="20"/>
  <c r="N131" i="20"/>
  <c r="AH116" i="20"/>
  <c r="AH115" i="20"/>
  <c r="N116" i="20"/>
  <c r="N115" i="20"/>
  <c r="AH165" i="21" l="1"/>
  <c r="AH164" i="21"/>
  <c r="N165" i="21"/>
  <c r="N164" i="21"/>
  <c r="AH149" i="21"/>
  <c r="AH148" i="21"/>
  <c r="N149" i="21"/>
  <c r="N148" i="21"/>
  <c r="AH130" i="21"/>
  <c r="AH129" i="21"/>
  <c r="N130" i="21"/>
  <c r="N129" i="21"/>
  <c r="AH114" i="21"/>
  <c r="AH113" i="21"/>
  <c r="N114" i="21"/>
  <c r="N113" i="21"/>
  <c r="AH165" i="18"/>
  <c r="AH164" i="18"/>
  <c r="N165" i="18"/>
  <c r="N164" i="18"/>
  <c r="AH149" i="18"/>
  <c r="AH148" i="18"/>
  <c r="N149" i="18"/>
  <c r="N148" i="18"/>
  <c r="N114" i="18"/>
  <c r="AH130" i="18"/>
  <c r="AH129" i="18"/>
  <c r="N130" i="18"/>
  <c r="N129" i="18"/>
  <c r="AH114" i="18"/>
  <c r="AH113" i="18"/>
  <c r="N113" i="18"/>
  <c r="AL198" i="21" l="1"/>
  <c r="AB198" i="21"/>
  <c r="R198" i="21"/>
  <c r="H198" i="21"/>
  <c r="AL197" i="21"/>
  <c r="AB197" i="21"/>
  <c r="R197" i="21"/>
  <c r="H197" i="21"/>
  <c r="AL196" i="21"/>
  <c r="AB196" i="21"/>
  <c r="R196" i="21"/>
  <c r="H196" i="21"/>
  <c r="AL195" i="21"/>
  <c r="AB195" i="21"/>
  <c r="R195" i="21"/>
  <c r="H195" i="21"/>
  <c r="AL194" i="21"/>
  <c r="AB194" i="21"/>
  <c r="R194" i="21"/>
  <c r="H194" i="21"/>
  <c r="AL193" i="21"/>
  <c r="AB193" i="21"/>
  <c r="R193" i="21"/>
  <c r="H193" i="21"/>
  <c r="AL192" i="21"/>
  <c r="AB192" i="21"/>
  <c r="R192" i="21"/>
  <c r="H192" i="21"/>
  <c r="AL191" i="21"/>
  <c r="AB191" i="21"/>
  <c r="AC199" i="21" s="1"/>
  <c r="R191" i="21"/>
  <c r="H191" i="21"/>
  <c r="AL190" i="21"/>
  <c r="AB190" i="21"/>
  <c r="R190" i="21"/>
  <c r="H190" i="21"/>
  <c r="AL189" i="21"/>
  <c r="AB189" i="21"/>
  <c r="R189" i="21"/>
  <c r="H189" i="21"/>
  <c r="I199" i="21" s="1"/>
  <c r="AL182" i="21"/>
  <c r="AB182" i="21"/>
  <c r="R182" i="21"/>
  <c r="H182" i="21"/>
  <c r="AL181" i="21"/>
  <c r="AB181" i="21"/>
  <c r="R181" i="21"/>
  <c r="H181" i="21"/>
  <c r="AL180" i="21"/>
  <c r="AB180" i="21"/>
  <c r="R180" i="21"/>
  <c r="H180" i="21"/>
  <c r="AL179" i="21"/>
  <c r="AB179" i="21"/>
  <c r="R179" i="21"/>
  <c r="H179" i="21"/>
  <c r="AL178" i="21"/>
  <c r="AB178" i="21"/>
  <c r="R178" i="21"/>
  <c r="H178" i="21"/>
  <c r="AL177" i="21"/>
  <c r="AB177" i="21"/>
  <c r="R177" i="21"/>
  <c r="H177" i="21"/>
  <c r="AL176" i="21"/>
  <c r="AB176" i="21"/>
  <c r="R176" i="21"/>
  <c r="H176" i="21"/>
  <c r="AL175" i="21"/>
  <c r="AB175" i="21"/>
  <c r="R175" i="21"/>
  <c r="H175" i="21"/>
  <c r="AL174" i="21"/>
  <c r="AB174" i="21"/>
  <c r="R174" i="21"/>
  <c r="H174" i="21"/>
  <c r="AL173" i="21"/>
  <c r="AB173" i="21"/>
  <c r="AC183" i="21" s="1"/>
  <c r="R173" i="21"/>
  <c r="H173" i="21"/>
  <c r="I183" i="21" s="1"/>
  <c r="AL163" i="21"/>
  <c r="AB163" i="21"/>
  <c r="R163" i="21"/>
  <c r="H163" i="21"/>
  <c r="AL162" i="21"/>
  <c r="AB162" i="21"/>
  <c r="R162" i="21"/>
  <c r="H162" i="21"/>
  <c r="AL161" i="21"/>
  <c r="AB161" i="21"/>
  <c r="R161" i="21"/>
  <c r="H161" i="21"/>
  <c r="AL160" i="21"/>
  <c r="AB160" i="21"/>
  <c r="R160" i="21"/>
  <c r="H160" i="21"/>
  <c r="AL159" i="21"/>
  <c r="AB159" i="21"/>
  <c r="R159" i="21"/>
  <c r="H159" i="21"/>
  <c r="AL158" i="21"/>
  <c r="AB158" i="21"/>
  <c r="R158" i="21"/>
  <c r="H158" i="21"/>
  <c r="AL157" i="21"/>
  <c r="AB157" i="21"/>
  <c r="R157" i="21"/>
  <c r="H157" i="21"/>
  <c r="AL156" i="21"/>
  <c r="AB156" i="21"/>
  <c r="R156" i="21"/>
  <c r="H156" i="21"/>
  <c r="AL155" i="21"/>
  <c r="AB155" i="21"/>
  <c r="R155" i="21"/>
  <c r="H155" i="21"/>
  <c r="AL154" i="21"/>
  <c r="AB154" i="21"/>
  <c r="AC164" i="21" s="1"/>
  <c r="R154" i="21"/>
  <c r="H154" i="21"/>
  <c r="I164" i="21" s="1"/>
  <c r="AL147" i="21"/>
  <c r="AB147" i="21"/>
  <c r="R147" i="21"/>
  <c r="H147" i="21"/>
  <c r="AL146" i="21"/>
  <c r="AB146" i="21"/>
  <c r="R146" i="21"/>
  <c r="H146" i="21"/>
  <c r="AL145" i="21"/>
  <c r="AB145" i="21"/>
  <c r="R145" i="21"/>
  <c r="H145" i="21"/>
  <c r="AL144" i="21"/>
  <c r="AB144" i="21"/>
  <c r="R144" i="21"/>
  <c r="H144" i="21"/>
  <c r="AL143" i="21"/>
  <c r="AB143" i="21"/>
  <c r="R143" i="21"/>
  <c r="H143" i="21"/>
  <c r="AL142" i="21"/>
  <c r="AB142" i="21"/>
  <c r="R142" i="21"/>
  <c r="H142" i="21"/>
  <c r="AL141" i="21"/>
  <c r="AB141" i="21"/>
  <c r="R141" i="21"/>
  <c r="H141" i="21"/>
  <c r="AL140" i="21"/>
  <c r="AB140" i="21"/>
  <c r="R140" i="21"/>
  <c r="H140" i="21"/>
  <c r="AL139" i="21"/>
  <c r="AB139" i="21"/>
  <c r="R139" i="21"/>
  <c r="H139" i="21"/>
  <c r="AL138" i="21"/>
  <c r="AB138" i="21"/>
  <c r="AC148" i="21" s="1"/>
  <c r="R138" i="21"/>
  <c r="H138" i="21"/>
  <c r="I148" i="21" s="1"/>
  <c r="AL128" i="21"/>
  <c r="AB128" i="21"/>
  <c r="R128" i="21"/>
  <c r="H128" i="21"/>
  <c r="AL127" i="21"/>
  <c r="AB127" i="21"/>
  <c r="R127" i="21"/>
  <c r="H127" i="21"/>
  <c r="AL126" i="21"/>
  <c r="AB126" i="21"/>
  <c r="R126" i="21"/>
  <c r="H126" i="21"/>
  <c r="AL125" i="21"/>
  <c r="AB125" i="21"/>
  <c r="R125" i="21"/>
  <c r="H125" i="21"/>
  <c r="AL124" i="21"/>
  <c r="AB124" i="21"/>
  <c r="R124" i="21"/>
  <c r="H124" i="21"/>
  <c r="AL123" i="21"/>
  <c r="AB123" i="21"/>
  <c r="R123" i="21"/>
  <c r="H123" i="21"/>
  <c r="AL122" i="21"/>
  <c r="AB122" i="21"/>
  <c r="R122" i="21"/>
  <c r="H122" i="21"/>
  <c r="AL121" i="21"/>
  <c r="AB121" i="21"/>
  <c r="R121" i="21"/>
  <c r="H121" i="21"/>
  <c r="AL120" i="21"/>
  <c r="AB120" i="21"/>
  <c r="R120" i="21"/>
  <c r="H120" i="21"/>
  <c r="AL119" i="21"/>
  <c r="AB119" i="21"/>
  <c r="AC129" i="21" s="1"/>
  <c r="R119" i="21"/>
  <c r="H119" i="21"/>
  <c r="I129" i="21" s="1"/>
  <c r="AL112" i="21"/>
  <c r="AB112" i="21"/>
  <c r="R112" i="21"/>
  <c r="H112" i="21"/>
  <c r="AL111" i="21"/>
  <c r="AB111" i="21"/>
  <c r="R111" i="21"/>
  <c r="H111" i="21"/>
  <c r="AL110" i="21"/>
  <c r="AB110" i="21"/>
  <c r="R110" i="21"/>
  <c r="H110" i="21"/>
  <c r="AL109" i="21"/>
  <c r="AB109" i="21"/>
  <c r="R109" i="21"/>
  <c r="H109" i="21"/>
  <c r="AL108" i="21"/>
  <c r="AB108" i="21"/>
  <c r="R108" i="21"/>
  <c r="H108" i="21"/>
  <c r="AL107" i="21"/>
  <c r="AB107" i="21"/>
  <c r="R107" i="21"/>
  <c r="H107" i="21"/>
  <c r="AL106" i="21"/>
  <c r="AB106" i="21"/>
  <c r="R106" i="21"/>
  <c r="H106" i="21"/>
  <c r="AL105" i="21"/>
  <c r="AB105" i="21"/>
  <c r="R105" i="21"/>
  <c r="H105" i="21"/>
  <c r="AL104" i="21"/>
  <c r="AB104" i="21"/>
  <c r="R104" i="21"/>
  <c r="H104" i="21"/>
  <c r="AL103" i="21"/>
  <c r="AB103" i="21"/>
  <c r="AC113" i="21" s="1"/>
  <c r="R103" i="21"/>
  <c r="H103" i="21"/>
  <c r="I113" i="21" s="1"/>
  <c r="AL93" i="21"/>
  <c r="AB93" i="21"/>
  <c r="R93" i="21"/>
  <c r="H93" i="21"/>
  <c r="AL92" i="21"/>
  <c r="AB92" i="21"/>
  <c r="R92" i="21"/>
  <c r="H92" i="21"/>
  <c r="AL91" i="21"/>
  <c r="AB91" i="21"/>
  <c r="R91" i="21"/>
  <c r="H91" i="21"/>
  <c r="AL90" i="21"/>
  <c r="AB90" i="21"/>
  <c r="R90" i="21"/>
  <c r="H90" i="21"/>
  <c r="AL89" i="21"/>
  <c r="AB89" i="21"/>
  <c r="R89" i="21"/>
  <c r="H89" i="21"/>
  <c r="AL88" i="21"/>
  <c r="AB88" i="21"/>
  <c r="R88" i="21"/>
  <c r="H88" i="21"/>
  <c r="AL87" i="21"/>
  <c r="AB87" i="21"/>
  <c r="R87" i="21"/>
  <c r="H87" i="21"/>
  <c r="AL86" i="21"/>
  <c r="AB86" i="21"/>
  <c r="R86" i="21"/>
  <c r="H86" i="21"/>
  <c r="AL85" i="21"/>
  <c r="AB85" i="21"/>
  <c r="R85" i="21"/>
  <c r="H85" i="21"/>
  <c r="AL84" i="21"/>
  <c r="AB84" i="21"/>
  <c r="AC94" i="21" s="1"/>
  <c r="R84" i="21"/>
  <c r="H84" i="21"/>
  <c r="I94" i="21" s="1"/>
  <c r="AL77" i="21"/>
  <c r="AB77" i="21"/>
  <c r="R77" i="21"/>
  <c r="H77" i="21"/>
  <c r="AL76" i="21"/>
  <c r="AB76" i="21"/>
  <c r="R76" i="21"/>
  <c r="H76" i="21"/>
  <c r="AL75" i="21"/>
  <c r="AB75" i="21"/>
  <c r="R75" i="21"/>
  <c r="H75" i="21"/>
  <c r="AL74" i="21"/>
  <c r="AB74" i="21"/>
  <c r="R74" i="21"/>
  <c r="H74" i="21"/>
  <c r="AL73" i="21"/>
  <c r="AB73" i="21"/>
  <c r="R73" i="21"/>
  <c r="H73" i="21"/>
  <c r="AL72" i="21"/>
  <c r="AB72" i="21"/>
  <c r="R72" i="21"/>
  <c r="H72" i="21"/>
  <c r="AL71" i="21"/>
  <c r="AB71" i="21"/>
  <c r="R71" i="21"/>
  <c r="H71" i="21"/>
  <c r="AL70" i="21"/>
  <c r="AB70" i="21"/>
  <c r="R70" i="21"/>
  <c r="H70" i="21"/>
  <c r="AL69" i="21"/>
  <c r="AB69" i="21"/>
  <c r="R69" i="21"/>
  <c r="H69" i="21"/>
  <c r="AL68" i="21"/>
  <c r="AB68" i="21"/>
  <c r="AC78" i="21" s="1"/>
  <c r="R68" i="21"/>
  <c r="H68" i="21"/>
  <c r="I78" i="21" s="1"/>
  <c r="AL58" i="21"/>
  <c r="AB58" i="21"/>
  <c r="R58" i="21"/>
  <c r="H58" i="21"/>
  <c r="AL57" i="21"/>
  <c r="AB57" i="21"/>
  <c r="R57" i="21"/>
  <c r="H57" i="21"/>
  <c r="AL56" i="21"/>
  <c r="AB56" i="21"/>
  <c r="R56" i="21"/>
  <c r="H56" i="21"/>
  <c r="AL55" i="21"/>
  <c r="AB55" i="21"/>
  <c r="R55" i="21"/>
  <c r="H55" i="21"/>
  <c r="AL54" i="21"/>
  <c r="AB54" i="21"/>
  <c r="R54" i="21"/>
  <c r="H54" i="21"/>
  <c r="AL53" i="21"/>
  <c r="AB53" i="21"/>
  <c r="R53" i="21"/>
  <c r="H53" i="21"/>
  <c r="AL52" i="21"/>
  <c r="AB52" i="21"/>
  <c r="R52" i="21"/>
  <c r="H52" i="21"/>
  <c r="AL51" i="21"/>
  <c r="AB51" i="21"/>
  <c r="R51" i="21"/>
  <c r="H51" i="21"/>
  <c r="AL50" i="21"/>
  <c r="AB50" i="21"/>
  <c r="R50" i="21"/>
  <c r="H50" i="21"/>
  <c r="AL49" i="21"/>
  <c r="AB49" i="21"/>
  <c r="AC59" i="21" s="1"/>
  <c r="R49" i="21"/>
  <c r="H49" i="21"/>
  <c r="I59" i="21" s="1"/>
  <c r="AL42" i="21"/>
  <c r="AB42" i="21"/>
  <c r="R42" i="21"/>
  <c r="H42" i="21"/>
  <c r="AL41" i="21"/>
  <c r="AB41" i="21"/>
  <c r="R41" i="21"/>
  <c r="H41" i="21"/>
  <c r="AL40" i="21"/>
  <c r="AB40" i="21"/>
  <c r="R40" i="21"/>
  <c r="H40" i="21"/>
  <c r="AL39" i="21"/>
  <c r="AB39" i="21"/>
  <c r="R39" i="21"/>
  <c r="H39" i="21"/>
  <c r="AL38" i="21"/>
  <c r="AB38" i="21"/>
  <c r="R38" i="21"/>
  <c r="H38" i="21"/>
  <c r="AL37" i="21"/>
  <c r="AB37" i="21"/>
  <c r="R37" i="21"/>
  <c r="H37" i="21"/>
  <c r="AL36" i="21"/>
  <c r="AB36" i="21"/>
  <c r="R36" i="21"/>
  <c r="H36" i="21"/>
  <c r="AL35" i="21"/>
  <c r="AB35" i="21"/>
  <c r="R35" i="21"/>
  <c r="H35" i="21"/>
  <c r="AL34" i="21"/>
  <c r="AB34" i="21"/>
  <c r="R34" i="21"/>
  <c r="H34" i="21"/>
  <c r="AL33" i="21"/>
  <c r="AB33" i="21"/>
  <c r="AC43" i="21" s="1"/>
  <c r="R33" i="21"/>
  <c r="H33" i="21"/>
  <c r="I43" i="21" s="1"/>
  <c r="AL24" i="21"/>
  <c r="AL25" i="21" s="1"/>
  <c r="AL22" i="21"/>
  <c r="AL21" i="21"/>
  <c r="AL24" i="20"/>
  <c r="AL23" i="20"/>
  <c r="AL21" i="20"/>
  <c r="AL22" i="20"/>
  <c r="AL200" i="20"/>
  <c r="AB200" i="20"/>
  <c r="R200" i="20"/>
  <c r="H200" i="20"/>
  <c r="AL199" i="20"/>
  <c r="AB199" i="20"/>
  <c r="R199" i="20"/>
  <c r="H199" i="20"/>
  <c r="AL198" i="20"/>
  <c r="AB198" i="20"/>
  <c r="R198" i="20"/>
  <c r="H198" i="20"/>
  <c r="AL197" i="20"/>
  <c r="AB197" i="20"/>
  <c r="R197" i="20"/>
  <c r="H197" i="20"/>
  <c r="AL196" i="20"/>
  <c r="AB196" i="20"/>
  <c r="R196" i="20"/>
  <c r="H196" i="20"/>
  <c r="AL195" i="20"/>
  <c r="AB195" i="20"/>
  <c r="R195" i="20"/>
  <c r="H195" i="20"/>
  <c r="AL194" i="20"/>
  <c r="AB194" i="20"/>
  <c r="R194" i="20"/>
  <c r="H194" i="20"/>
  <c r="AL193" i="20"/>
  <c r="AB193" i="20"/>
  <c r="R193" i="20"/>
  <c r="H193" i="20"/>
  <c r="AL192" i="20"/>
  <c r="AB192" i="20"/>
  <c r="R192" i="20"/>
  <c r="H192" i="20"/>
  <c r="AL191" i="20"/>
  <c r="AB191" i="20"/>
  <c r="AC201" i="20" s="1"/>
  <c r="R191" i="20"/>
  <c r="H191" i="20"/>
  <c r="I201" i="20" s="1"/>
  <c r="AL184" i="20"/>
  <c r="AB184" i="20"/>
  <c r="R184" i="20"/>
  <c r="H184" i="20"/>
  <c r="AL183" i="20"/>
  <c r="AB183" i="20"/>
  <c r="R183" i="20"/>
  <c r="H183" i="20"/>
  <c r="AL182" i="20"/>
  <c r="AB182" i="20"/>
  <c r="R182" i="20"/>
  <c r="H182" i="20"/>
  <c r="AL181" i="20"/>
  <c r="AB181" i="20"/>
  <c r="R181" i="20"/>
  <c r="H181" i="20"/>
  <c r="AL180" i="20"/>
  <c r="AB180" i="20"/>
  <c r="R180" i="20"/>
  <c r="H180" i="20"/>
  <c r="AL179" i="20"/>
  <c r="AB179" i="20"/>
  <c r="R179" i="20"/>
  <c r="H179" i="20"/>
  <c r="AL178" i="20"/>
  <c r="AB178" i="20"/>
  <c r="R178" i="20"/>
  <c r="H178" i="20"/>
  <c r="AL177" i="20"/>
  <c r="AB177" i="20"/>
  <c r="R177" i="20"/>
  <c r="H177" i="20"/>
  <c r="AL176" i="20"/>
  <c r="AB176" i="20"/>
  <c r="R176" i="20"/>
  <c r="H176" i="20"/>
  <c r="AL175" i="20"/>
  <c r="AB175" i="20"/>
  <c r="AC185" i="20" s="1"/>
  <c r="R175" i="20"/>
  <c r="H175" i="20"/>
  <c r="I185" i="20" s="1"/>
  <c r="AL165" i="20"/>
  <c r="AB165" i="20"/>
  <c r="R165" i="20"/>
  <c r="H165" i="20"/>
  <c r="AL164" i="20"/>
  <c r="AB164" i="20"/>
  <c r="R164" i="20"/>
  <c r="H164" i="20"/>
  <c r="AL163" i="20"/>
  <c r="AB163" i="20"/>
  <c r="R163" i="20"/>
  <c r="H163" i="20"/>
  <c r="AL162" i="20"/>
  <c r="AB162" i="20"/>
  <c r="R162" i="20"/>
  <c r="H162" i="20"/>
  <c r="AL161" i="20"/>
  <c r="AB161" i="20"/>
  <c r="R161" i="20"/>
  <c r="H161" i="20"/>
  <c r="AL160" i="20"/>
  <c r="AB160" i="20"/>
  <c r="R160" i="20"/>
  <c r="H160" i="20"/>
  <c r="AL159" i="20"/>
  <c r="AB159" i="20"/>
  <c r="R159" i="20"/>
  <c r="H159" i="20"/>
  <c r="AL158" i="20"/>
  <c r="AB158" i="20"/>
  <c r="R158" i="20"/>
  <c r="H158" i="20"/>
  <c r="AL157" i="20"/>
  <c r="AB157" i="20"/>
  <c r="R157" i="20"/>
  <c r="H157" i="20"/>
  <c r="AL156" i="20"/>
  <c r="AB156" i="20"/>
  <c r="AC166" i="20" s="1"/>
  <c r="R156" i="20"/>
  <c r="H156" i="20"/>
  <c r="I166" i="20" s="1"/>
  <c r="AL149" i="20"/>
  <c r="AB149" i="20"/>
  <c r="R149" i="20"/>
  <c r="H149" i="20"/>
  <c r="AL148" i="20"/>
  <c r="AB148" i="20"/>
  <c r="R148" i="20"/>
  <c r="H148" i="20"/>
  <c r="AL147" i="20"/>
  <c r="AB147" i="20"/>
  <c r="R147" i="20"/>
  <c r="H147" i="20"/>
  <c r="AL146" i="20"/>
  <c r="AB146" i="20"/>
  <c r="R146" i="20"/>
  <c r="H146" i="20"/>
  <c r="AL145" i="20"/>
  <c r="AB145" i="20"/>
  <c r="R145" i="20"/>
  <c r="H145" i="20"/>
  <c r="AL144" i="20"/>
  <c r="AB144" i="20"/>
  <c r="R144" i="20"/>
  <c r="H144" i="20"/>
  <c r="AL143" i="20"/>
  <c r="AB143" i="20"/>
  <c r="R143" i="20"/>
  <c r="H143" i="20"/>
  <c r="AL142" i="20"/>
  <c r="AB142" i="20"/>
  <c r="R142" i="20"/>
  <c r="H142" i="20"/>
  <c r="AL141" i="20"/>
  <c r="AB141" i="20"/>
  <c r="R141" i="20"/>
  <c r="H141" i="20"/>
  <c r="AL140" i="20"/>
  <c r="AB140" i="20"/>
  <c r="AC150" i="20" s="1"/>
  <c r="R140" i="20"/>
  <c r="H140" i="20"/>
  <c r="I150" i="20" s="1"/>
  <c r="AL130" i="20"/>
  <c r="AB130" i="20"/>
  <c r="R130" i="20"/>
  <c r="H130" i="20"/>
  <c r="AL129" i="20"/>
  <c r="AB129" i="20"/>
  <c r="R129" i="20"/>
  <c r="H129" i="20"/>
  <c r="AL128" i="20"/>
  <c r="AB128" i="20"/>
  <c r="R128" i="20"/>
  <c r="H128" i="20"/>
  <c r="AL127" i="20"/>
  <c r="AB127" i="20"/>
  <c r="R127" i="20"/>
  <c r="H127" i="20"/>
  <c r="AL126" i="20"/>
  <c r="AB126" i="20"/>
  <c r="R126" i="20"/>
  <c r="H126" i="20"/>
  <c r="AL125" i="20"/>
  <c r="AB125" i="20"/>
  <c r="R125" i="20"/>
  <c r="H125" i="20"/>
  <c r="AL124" i="20"/>
  <c r="AB124" i="20"/>
  <c r="R124" i="20"/>
  <c r="H124" i="20"/>
  <c r="AL123" i="20"/>
  <c r="AB123" i="20"/>
  <c r="R123" i="20"/>
  <c r="H123" i="20"/>
  <c r="AL122" i="20"/>
  <c r="AB122" i="20"/>
  <c r="R122" i="20"/>
  <c r="H122" i="20"/>
  <c r="AL121" i="20"/>
  <c r="AB121" i="20"/>
  <c r="AC131" i="20" s="1"/>
  <c r="R121" i="20"/>
  <c r="H121" i="20"/>
  <c r="I131" i="20" s="1"/>
  <c r="AL114" i="20"/>
  <c r="AB114" i="20"/>
  <c r="R114" i="20"/>
  <c r="H114" i="20"/>
  <c r="AL113" i="20"/>
  <c r="AB113" i="20"/>
  <c r="R113" i="20"/>
  <c r="H113" i="20"/>
  <c r="AL112" i="20"/>
  <c r="AB112" i="20"/>
  <c r="R112" i="20"/>
  <c r="H112" i="20"/>
  <c r="AL111" i="20"/>
  <c r="AB111" i="20"/>
  <c r="R111" i="20"/>
  <c r="H111" i="20"/>
  <c r="AL110" i="20"/>
  <c r="AB110" i="20"/>
  <c r="R110" i="20"/>
  <c r="H110" i="20"/>
  <c r="AL109" i="20"/>
  <c r="AB109" i="20"/>
  <c r="R109" i="20"/>
  <c r="H109" i="20"/>
  <c r="AL108" i="20"/>
  <c r="AB108" i="20"/>
  <c r="R108" i="20"/>
  <c r="H108" i="20"/>
  <c r="AL107" i="20"/>
  <c r="AB107" i="20"/>
  <c r="R107" i="20"/>
  <c r="H107" i="20"/>
  <c r="AL106" i="20"/>
  <c r="AB106" i="20"/>
  <c r="R106" i="20"/>
  <c r="H106" i="20"/>
  <c r="AL105" i="20"/>
  <c r="AB105" i="20"/>
  <c r="AC115" i="20" s="1"/>
  <c r="R105" i="20"/>
  <c r="H105" i="20"/>
  <c r="I115" i="20" s="1"/>
  <c r="AL95" i="20"/>
  <c r="AB95" i="20"/>
  <c r="R95" i="20"/>
  <c r="H95" i="20"/>
  <c r="AL94" i="20"/>
  <c r="AB94" i="20"/>
  <c r="R94" i="20"/>
  <c r="H94" i="20"/>
  <c r="AL93" i="20"/>
  <c r="AB93" i="20"/>
  <c r="R93" i="20"/>
  <c r="H93" i="20"/>
  <c r="AL92" i="20"/>
  <c r="AB92" i="20"/>
  <c r="R92" i="20"/>
  <c r="H92" i="20"/>
  <c r="AL91" i="20"/>
  <c r="AB91" i="20"/>
  <c r="R91" i="20"/>
  <c r="H91" i="20"/>
  <c r="AL90" i="20"/>
  <c r="AB90" i="20"/>
  <c r="R90" i="20"/>
  <c r="H90" i="20"/>
  <c r="AL89" i="20"/>
  <c r="AB89" i="20"/>
  <c r="R89" i="20"/>
  <c r="H89" i="20"/>
  <c r="AL88" i="20"/>
  <c r="AB88" i="20"/>
  <c r="R88" i="20"/>
  <c r="H88" i="20"/>
  <c r="AL87" i="20"/>
  <c r="AB87" i="20"/>
  <c r="R87" i="20"/>
  <c r="H87" i="20"/>
  <c r="AL86" i="20"/>
  <c r="AB86" i="20"/>
  <c r="AC96" i="20" s="1"/>
  <c r="R86" i="20"/>
  <c r="H86" i="20"/>
  <c r="I96" i="20" s="1"/>
  <c r="AL79" i="20"/>
  <c r="AB79" i="20"/>
  <c r="R79" i="20"/>
  <c r="H79" i="20"/>
  <c r="AL78" i="20"/>
  <c r="AB78" i="20"/>
  <c r="R78" i="20"/>
  <c r="H78" i="20"/>
  <c r="AL77" i="20"/>
  <c r="AB77" i="20"/>
  <c r="R77" i="20"/>
  <c r="H77" i="20"/>
  <c r="AL76" i="20"/>
  <c r="AB76" i="20"/>
  <c r="R76" i="20"/>
  <c r="H76" i="20"/>
  <c r="AL75" i="20"/>
  <c r="AB75" i="20"/>
  <c r="R75" i="20"/>
  <c r="H75" i="20"/>
  <c r="AL74" i="20"/>
  <c r="AB74" i="20"/>
  <c r="R74" i="20"/>
  <c r="H74" i="20"/>
  <c r="AL73" i="20"/>
  <c r="AB73" i="20"/>
  <c r="R73" i="20"/>
  <c r="H73" i="20"/>
  <c r="AL72" i="20"/>
  <c r="AB72" i="20"/>
  <c r="R72" i="20"/>
  <c r="H72" i="20"/>
  <c r="AL71" i="20"/>
  <c r="AB71" i="20"/>
  <c r="R71" i="20"/>
  <c r="H71" i="20"/>
  <c r="AL70" i="20"/>
  <c r="AB70" i="20"/>
  <c r="AC80" i="20" s="1"/>
  <c r="R70" i="20"/>
  <c r="H70" i="20"/>
  <c r="I80" i="20" s="1"/>
  <c r="AL60" i="20"/>
  <c r="AB60" i="20"/>
  <c r="R60" i="20"/>
  <c r="H60" i="20"/>
  <c r="AL59" i="20"/>
  <c r="AB59" i="20"/>
  <c r="R59" i="20"/>
  <c r="H59" i="20"/>
  <c r="AL58" i="20"/>
  <c r="AB58" i="20"/>
  <c r="R58" i="20"/>
  <c r="H58" i="20"/>
  <c r="AL57" i="20"/>
  <c r="AB57" i="20"/>
  <c r="R57" i="20"/>
  <c r="H57" i="20"/>
  <c r="AL56" i="20"/>
  <c r="AB56" i="20"/>
  <c r="R56" i="20"/>
  <c r="H56" i="20"/>
  <c r="AL55" i="20"/>
  <c r="AB55" i="20"/>
  <c r="R55" i="20"/>
  <c r="H55" i="20"/>
  <c r="AL54" i="20"/>
  <c r="AB54" i="20"/>
  <c r="R54" i="20"/>
  <c r="H54" i="20"/>
  <c r="AL53" i="20"/>
  <c r="AB53" i="20"/>
  <c r="R53" i="20"/>
  <c r="H53" i="20"/>
  <c r="AL52" i="20"/>
  <c r="AB52" i="20"/>
  <c r="R52" i="20"/>
  <c r="H52" i="20"/>
  <c r="AL51" i="20"/>
  <c r="AB51" i="20"/>
  <c r="AC61" i="20" s="1"/>
  <c r="R51" i="20"/>
  <c r="H51" i="20"/>
  <c r="I61" i="20" s="1"/>
  <c r="AL44" i="20"/>
  <c r="AB44" i="20"/>
  <c r="R44" i="20"/>
  <c r="H44" i="20"/>
  <c r="AL43" i="20"/>
  <c r="AB43" i="20"/>
  <c r="R43" i="20"/>
  <c r="H43" i="20"/>
  <c r="AL42" i="20"/>
  <c r="AB42" i="20"/>
  <c r="R42" i="20"/>
  <c r="H42" i="20"/>
  <c r="AL41" i="20"/>
  <c r="AB41" i="20"/>
  <c r="R41" i="20"/>
  <c r="H41" i="20"/>
  <c r="AL40" i="20"/>
  <c r="AB40" i="20"/>
  <c r="R40" i="20"/>
  <c r="H40" i="20"/>
  <c r="AL39" i="20"/>
  <c r="AB39" i="20"/>
  <c r="R39" i="20"/>
  <c r="H39" i="20"/>
  <c r="AL38" i="20"/>
  <c r="AB38" i="20"/>
  <c r="R38" i="20"/>
  <c r="H38" i="20"/>
  <c r="AL37" i="20"/>
  <c r="AB37" i="20"/>
  <c r="R37" i="20"/>
  <c r="H37" i="20"/>
  <c r="AL36" i="20"/>
  <c r="AB36" i="20"/>
  <c r="R36" i="20"/>
  <c r="H36" i="20"/>
  <c r="AL35" i="20"/>
  <c r="AB35" i="20"/>
  <c r="R35" i="20"/>
  <c r="H35" i="20"/>
  <c r="AL21" i="18"/>
  <c r="AL24" i="14"/>
  <c r="AL198" i="18"/>
  <c r="AB198" i="18"/>
  <c r="R198" i="18"/>
  <c r="H198" i="18"/>
  <c r="AL197" i="18"/>
  <c r="AB197" i="18"/>
  <c r="R197" i="18"/>
  <c r="H197" i="18"/>
  <c r="AL196" i="18"/>
  <c r="AB196" i="18"/>
  <c r="R196" i="18"/>
  <c r="H196" i="18"/>
  <c r="AL195" i="18"/>
  <c r="AB195" i="18"/>
  <c r="R195" i="18"/>
  <c r="H195" i="18"/>
  <c r="AL194" i="18"/>
  <c r="AB194" i="18"/>
  <c r="R194" i="18"/>
  <c r="H194" i="18"/>
  <c r="AL193" i="18"/>
  <c r="AB193" i="18"/>
  <c r="R193" i="18"/>
  <c r="H193" i="18"/>
  <c r="AL192" i="18"/>
  <c r="AB192" i="18"/>
  <c r="R192" i="18"/>
  <c r="H192" i="18"/>
  <c r="AL191" i="18"/>
  <c r="AB191" i="18"/>
  <c r="R191" i="18"/>
  <c r="H191" i="18"/>
  <c r="AL190" i="18"/>
  <c r="AB190" i="18"/>
  <c r="R190" i="18"/>
  <c r="H190" i="18"/>
  <c r="AL189" i="18"/>
  <c r="AB189" i="18"/>
  <c r="AC199" i="18" s="1"/>
  <c r="R189" i="18"/>
  <c r="H189" i="18"/>
  <c r="I199" i="18" s="1"/>
  <c r="AL182" i="18"/>
  <c r="AB182" i="18"/>
  <c r="R182" i="18"/>
  <c r="H182" i="18"/>
  <c r="AL181" i="18"/>
  <c r="AB181" i="18"/>
  <c r="R181" i="18"/>
  <c r="H181" i="18"/>
  <c r="AL180" i="18"/>
  <c r="AB180" i="18"/>
  <c r="R180" i="18"/>
  <c r="H180" i="18"/>
  <c r="AL179" i="18"/>
  <c r="AB179" i="18"/>
  <c r="R179" i="18"/>
  <c r="H179" i="18"/>
  <c r="AL178" i="18"/>
  <c r="AB178" i="18"/>
  <c r="R178" i="18"/>
  <c r="H178" i="18"/>
  <c r="AL177" i="18"/>
  <c r="AB177" i="18"/>
  <c r="R177" i="18"/>
  <c r="H177" i="18"/>
  <c r="AL176" i="18"/>
  <c r="AB176" i="18"/>
  <c r="R176" i="18"/>
  <c r="H176" i="18"/>
  <c r="AL175" i="18"/>
  <c r="AB175" i="18"/>
  <c r="R175" i="18"/>
  <c r="H175" i="18"/>
  <c r="AL174" i="18"/>
  <c r="AB174" i="18"/>
  <c r="R174" i="18"/>
  <c r="H174" i="18"/>
  <c r="AL173" i="18"/>
  <c r="AB173" i="18"/>
  <c r="AC183" i="18" s="1"/>
  <c r="R173" i="18"/>
  <c r="H173" i="18"/>
  <c r="I183" i="18" s="1"/>
  <c r="AL163" i="18"/>
  <c r="AB163" i="18"/>
  <c r="R163" i="18"/>
  <c r="H163" i="18"/>
  <c r="AL162" i="18"/>
  <c r="AB162" i="18"/>
  <c r="R162" i="18"/>
  <c r="H162" i="18"/>
  <c r="AL161" i="18"/>
  <c r="AB161" i="18"/>
  <c r="R161" i="18"/>
  <c r="H161" i="18"/>
  <c r="AL160" i="18"/>
  <c r="AB160" i="18"/>
  <c r="R160" i="18"/>
  <c r="H160" i="18"/>
  <c r="AL159" i="18"/>
  <c r="AB159" i="18"/>
  <c r="R159" i="18"/>
  <c r="H159" i="18"/>
  <c r="AL158" i="18"/>
  <c r="AB158" i="18"/>
  <c r="R158" i="18"/>
  <c r="H158" i="18"/>
  <c r="AL157" i="18"/>
  <c r="AB157" i="18"/>
  <c r="R157" i="18"/>
  <c r="H157" i="18"/>
  <c r="AL156" i="18"/>
  <c r="AB156" i="18"/>
  <c r="R156" i="18"/>
  <c r="H156" i="18"/>
  <c r="AL155" i="18"/>
  <c r="AB155" i="18"/>
  <c r="R155" i="18"/>
  <c r="H155" i="18"/>
  <c r="AL154" i="18"/>
  <c r="AB154" i="18"/>
  <c r="AC164" i="18" s="1"/>
  <c r="R154" i="18"/>
  <c r="H154" i="18"/>
  <c r="I164" i="18" s="1"/>
  <c r="AL147" i="18"/>
  <c r="AB147" i="18"/>
  <c r="R147" i="18"/>
  <c r="H147" i="18"/>
  <c r="AL146" i="18"/>
  <c r="AB146" i="18"/>
  <c r="R146" i="18"/>
  <c r="H146" i="18"/>
  <c r="AL145" i="18"/>
  <c r="AB145" i="18"/>
  <c r="R145" i="18"/>
  <c r="H145" i="18"/>
  <c r="AL144" i="18"/>
  <c r="AB144" i="18"/>
  <c r="R144" i="18"/>
  <c r="H144" i="18"/>
  <c r="AL143" i="18"/>
  <c r="AB143" i="18"/>
  <c r="R143" i="18"/>
  <c r="H143" i="18"/>
  <c r="AL142" i="18"/>
  <c r="AB142" i="18"/>
  <c r="R142" i="18"/>
  <c r="H142" i="18"/>
  <c r="AL141" i="18"/>
  <c r="AB141" i="18"/>
  <c r="R141" i="18"/>
  <c r="H141" i="18"/>
  <c r="AL140" i="18"/>
  <c r="AB140" i="18"/>
  <c r="R140" i="18"/>
  <c r="H140" i="18"/>
  <c r="AL139" i="18"/>
  <c r="AB139" i="18"/>
  <c r="R139" i="18"/>
  <c r="H139" i="18"/>
  <c r="AL138" i="18"/>
  <c r="AB138" i="18"/>
  <c r="AC148" i="18" s="1"/>
  <c r="R138" i="18"/>
  <c r="H138" i="18"/>
  <c r="I148" i="18" s="1"/>
  <c r="AC129" i="18"/>
  <c r="AL128" i="18"/>
  <c r="AB128" i="18"/>
  <c r="R128" i="18"/>
  <c r="H128" i="18"/>
  <c r="AL127" i="18"/>
  <c r="AB127" i="18"/>
  <c r="R127" i="18"/>
  <c r="H127" i="18"/>
  <c r="AL126" i="18"/>
  <c r="AB126" i="18"/>
  <c r="R126" i="18"/>
  <c r="H126" i="18"/>
  <c r="AL125" i="18"/>
  <c r="AB125" i="18"/>
  <c r="R125" i="18"/>
  <c r="H125" i="18"/>
  <c r="AL124" i="18"/>
  <c r="AB124" i="18"/>
  <c r="R124" i="18"/>
  <c r="H124" i="18"/>
  <c r="AL123" i="18"/>
  <c r="AB123" i="18"/>
  <c r="R123" i="18"/>
  <c r="H123" i="18"/>
  <c r="AL122" i="18"/>
  <c r="AB122" i="18"/>
  <c r="R122" i="18"/>
  <c r="H122" i="18"/>
  <c r="AL121" i="18"/>
  <c r="AB121" i="18"/>
  <c r="R121" i="18"/>
  <c r="H121" i="18"/>
  <c r="AL120" i="18"/>
  <c r="AB120" i="18"/>
  <c r="R120" i="18"/>
  <c r="H120" i="18"/>
  <c r="AL119" i="18"/>
  <c r="AB119" i="18"/>
  <c r="R119" i="18"/>
  <c r="H119" i="18"/>
  <c r="I129" i="18" s="1"/>
  <c r="AL112" i="18"/>
  <c r="AB112" i="18"/>
  <c r="R112" i="18"/>
  <c r="H112" i="18"/>
  <c r="AL111" i="18"/>
  <c r="AB111" i="18"/>
  <c r="R111" i="18"/>
  <c r="H111" i="18"/>
  <c r="AL110" i="18"/>
  <c r="AB110" i="18"/>
  <c r="R110" i="18"/>
  <c r="H110" i="18"/>
  <c r="AL109" i="18"/>
  <c r="AB109" i="18"/>
  <c r="R109" i="18"/>
  <c r="H109" i="18"/>
  <c r="AL108" i="18"/>
  <c r="AB108" i="18"/>
  <c r="R108" i="18"/>
  <c r="H108" i="18"/>
  <c r="AL107" i="18"/>
  <c r="AB107" i="18"/>
  <c r="R107" i="18"/>
  <c r="H107" i="18"/>
  <c r="AL106" i="18"/>
  <c r="AB106" i="18"/>
  <c r="R106" i="18"/>
  <c r="H106" i="18"/>
  <c r="AL105" i="18"/>
  <c r="AB105" i="18"/>
  <c r="R105" i="18"/>
  <c r="H105" i="18"/>
  <c r="AL104" i="18"/>
  <c r="AB104" i="18"/>
  <c r="R104" i="18"/>
  <c r="H104" i="18"/>
  <c r="AL103" i="18"/>
  <c r="AB103" i="18"/>
  <c r="AC113" i="18" s="1"/>
  <c r="R103" i="18"/>
  <c r="H103" i="18"/>
  <c r="I113" i="18" s="1"/>
  <c r="AL93" i="18"/>
  <c r="AB93" i="18"/>
  <c r="R93" i="18"/>
  <c r="H93" i="18"/>
  <c r="AL92" i="18"/>
  <c r="AB92" i="18"/>
  <c r="R92" i="18"/>
  <c r="H92" i="18"/>
  <c r="AL91" i="18"/>
  <c r="AB91" i="18"/>
  <c r="R91" i="18"/>
  <c r="H91" i="18"/>
  <c r="AL90" i="18"/>
  <c r="AB90" i="18"/>
  <c r="R90" i="18"/>
  <c r="H90" i="18"/>
  <c r="AL89" i="18"/>
  <c r="AB89" i="18"/>
  <c r="R89" i="18"/>
  <c r="H89" i="18"/>
  <c r="AL88" i="18"/>
  <c r="AB88" i="18"/>
  <c r="R88" i="18"/>
  <c r="H88" i="18"/>
  <c r="AL87" i="18"/>
  <c r="AB87" i="18"/>
  <c r="R87" i="18"/>
  <c r="H87" i="18"/>
  <c r="AL86" i="18"/>
  <c r="AB86" i="18"/>
  <c r="R86" i="18"/>
  <c r="H86" i="18"/>
  <c r="AL85" i="18"/>
  <c r="AB85" i="18"/>
  <c r="R85" i="18"/>
  <c r="H85" i="18"/>
  <c r="AL84" i="18"/>
  <c r="AB84" i="18"/>
  <c r="AC94" i="18" s="1"/>
  <c r="R84" i="18"/>
  <c r="H84" i="18"/>
  <c r="I94" i="18" s="1"/>
  <c r="AL77" i="18"/>
  <c r="AB77" i="18"/>
  <c r="R77" i="18"/>
  <c r="H77" i="18"/>
  <c r="AL76" i="18"/>
  <c r="AB76" i="18"/>
  <c r="R76" i="18"/>
  <c r="H76" i="18"/>
  <c r="AL75" i="18"/>
  <c r="AB75" i="18"/>
  <c r="R75" i="18"/>
  <c r="H75" i="18"/>
  <c r="AL74" i="18"/>
  <c r="AB74" i="18"/>
  <c r="R74" i="18"/>
  <c r="H74" i="18"/>
  <c r="AL73" i="18"/>
  <c r="AB73" i="18"/>
  <c r="R73" i="18"/>
  <c r="H73" i="18"/>
  <c r="AL72" i="18"/>
  <c r="AB72" i="18"/>
  <c r="R72" i="18"/>
  <c r="H72" i="18"/>
  <c r="AL71" i="18"/>
  <c r="AB71" i="18"/>
  <c r="R71" i="18"/>
  <c r="H71" i="18"/>
  <c r="AL70" i="18"/>
  <c r="AB70" i="18"/>
  <c r="R70" i="18"/>
  <c r="H70" i="18"/>
  <c r="AL69" i="18"/>
  <c r="AB69" i="18"/>
  <c r="R69" i="18"/>
  <c r="H69" i="18"/>
  <c r="AL68" i="18"/>
  <c r="AB68" i="18"/>
  <c r="AC78" i="18" s="1"/>
  <c r="R68" i="18"/>
  <c r="H68" i="18"/>
  <c r="I78" i="18" s="1"/>
  <c r="AL58" i="18"/>
  <c r="AB58" i="18"/>
  <c r="R58" i="18"/>
  <c r="H58" i="18"/>
  <c r="AL57" i="18"/>
  <c r="AB57" i="18"/>
  <c r="R57" i="18"/>
  <c r="H57" i="18"/>
  <c r="AL56" i="18"/>
  <c r="AB56" i="18"/>
  <c r="R56" i="18"/>
  <c r="H56" i="18"/>
  <c r="AL55" i="18"/>
  <c r="AB55" i="18"/>
  <c r="R55" i="18"/>
  <c r="H55" i="18"/>
  <c r="AL54" i="18"/>
  <c r="AB54" i="18"/>
  <c r="R54" i="18"/>
  <c r="H54" i="18"/>
  <c r="AL53" i="18"/>
  <c r="AB53" i="18"/>
  <c r="R53" i="18"/>
  <c r="H53" i="18"/>
  <c r="AL52" i="18"/>
  <c r="AB52" i="18"/>
  <c r="R52" i="18"/>
  <c r="H52" i="18"/>
  <c r="AL51" i="18"/>
  <c r="AB51" i="18"/>
  <c r="R51" i="18"/>
  <c r="H51" i="18"/>
  <c r="AL50" i="18"/>
  <c r="AB50" i="18"/>
  <c r="R50" i="18"/>
  <c r="H50" i="18"/>
  <c r="AL49" i="18"/>
  <c r="AB49" i="18"/>
  <c r="AC59" i="18" s="1"/>
  <c r="R49" i="18"/>
  <c r="H49" i="18"/>
  <c r="I59" i="18" s="1"/>
  <c r="AL42" i="18"/>
  <c r="AB42" i="18"/>
  <c r="R42" i="18"/>
  <c r="H42" i="18"/>
  <c r="AL41" i="18"/>
  <c r="AB41" i="18"/>
  <c r="R41" i="18"/>
  <c r="H41" i="18"/>
  <c r="AL40" i="18"/>
  <c r="AB40" i="18"/>
  <c r="R40" i="18"/>
  <c r="H40" i="18"/>
  <c r="AL39" i="18"/>
  <c r="AB39" i="18"/>
  <c r="R39" i="18"/>
  <c r="H39" i="18"/>
  <c r="AL38" i="18"/>
  <c r="AB38" i="18"/>
  <c r="R38" i="18"/>
  <c r="H38" i="18"/>
  <c r="AL37" i="18"/>
  <c r="AB37" i="18"/>
  <c r="R37" i="18"/>
  <c r="H37" i="18"/>
  <c r="AL36" i="18"/>
  <c r="AB36" i="18"/>
  <c r="R36" i="18"/>
  <c r="H36" i="18"/>
  <c r="AL35" i="18"/>
  <c r="AB35" i="18"/>
  <c r="R35" i="18"/>
  <c r="H35" i="18"/>
  <c r="AL34" i="18"/>
  <c r="AB34" i="18"/>
  <c r="R34" i="18"/>
  <c r="H34" i="18"/>
  <c r="AL33" i="18"/>
  <c r="AB33" i="18"/>
  <c r="AC43" i="18" s="1"/>
  <c r="R33" i="18"/>
  <c r="H33" i="18"/>
  <c r="I43" i="18" s="1"/>
  <c r="AL22" i="18"/>
  <c r="AL24" i="17"/>
  <c r="AL25" i="17" s="1"/>
  <c r="AL23" i="17"/>
  <c r="AL198" i="17"/>
  <c r="AB198" i="17"/>
  <c r="R198" i="17"/>
  <c r="H198" i="17"/>
  <c r="AL197" i="17"/>
  <c r="AB197" i="17"/>
  <c r="R197" i="17"/>
  <c r="H197" i="17"/>
  <c r="AL196" i="17"/>
  <c r="AB196" i="17"/>
  <c r="R196" i="17"/>
  <c r="H196" i="17"/>
  <c r="AL195" i="17"/>
  <c r="AB195" i="17"/>
  <c r="R195" i="17"/>
  <c r="H195" i="17"/>
  <c r="AL194" i="17"/>
  <c r="AB194" i="17"/>
  <c r="R194" i="17"/>
  <c r="H194" i="17"/>
  <c r="AL193" i="17"/>
  <c r="AB193" i="17"/>
  <c r="R193" i="17"/>
  <c r="H193" i="17"/>
  <c r="AL192" i="17"/>
  <c r="AB192" i="17"/>
  <c r="R192" i="17"/>
  <c r="H192" i="17"/>
  <c r="AL191" i="17"/>
  <c r="AB191" i="17"/>
  <c r="R191" i="17"/>
  <c r="H191" i="17"/>
  <c r="AL190" i="17"/>
  <c r="AB190" i="17"/>
  <c r="R190" i="17"/>
  <c r="H190" i="17"/>
  <c r="AL189" i="17"/>
  <c r="AB189" i="17"/>
  <c r="R189" i="17"/>
  <c r="H189" i="17"/>
  <c r="AL182" i="17"/>
  <c r="AB182" i="17"/>
  <c r="R182" i="17"/>
  <c r="H182" i="17"/>
  <c r="AL181" i="17"/>
  <c r="AB181" i="17"/>
  <c r="R181" i="17"/>
  <c r="H181" i="17"/>
  <c r="AL180" i="17"/>
  <c r="AB180" i="17"/>
  <c r="R180" i="17"/>
  <c r="H180" i="17"/>
  <c r="AL179" i="17"/>
  <c r="AB179" i="17"/>
  <c r="R179" i="17"/>
  <c r="H179" i="17"/>
  <c r="AL178" i="17"/>
  <c r="AB178" i="17"/>
  <c r="R178" i="17"/>
  <c r="H178" i="17"/>
  <c r="AL177" i="17"/>
  <c r="AB177" i="17"/>
  <c r="R177" i="17"/>
  <c r="H177" i="17"/>
  <c r="AL176" i="17"/>
  <c r="AB176" i="17"/>
  <c r="R176" i="17"/>
  <c r="H176" i="17"/>
  <c r="AL175" i="17"/>
  <c r="AB175" i="17"/>
  <c r="R175" i="17"/>
  <c r="H175" i="17"/>
  <c r="AL174" i="17"/>
  <c r="AB174" i="17"/>
  <c r="R174" i="17"/>
  <c r="H174" i="17"/>
  <c r="AL173" i="17"/>
  <c r="AB173" i="17"/>
  <c r="R173" i="17"/>
  <c r="H173" i="17"/>
  <c r="AL163" i="17"/>
  <c r="AB163" i="17"/>
  <c r="R163" i="17"/>
  <c r="H163" i="17"/>
  <c r="AL162" i="17"/>
  <c r="AB162" i="17"/>
  <c r="R162" i="17"/>
  <c r="H162" i="17"/>
  <c r="AL161" i="17"/>
  <c r="AB161" i="17"/>
  <c r="R161" i="17"/>
  <c r="H161" i="17"/>
  <c r="AL160" i="17"/>
  <c r="AB160" i="17"/>
  <c r="R160" i="17"/>
  <c r="H160" i="17"/>
  <c r="AL159" i="17"/>
  <c r="AB159" i="17"/>
  <c r="R159" i="17"/>
  <c r="H159" i="17"/>
  <c r="AL158" i="17"/>
  <c r="AB158" i="17"/>
  <c r="R158" i="17"/>
  <c r="H158" i="17"/>
  <c r="AL157" i="17"/>
  <c r="AB157" i="17"/>
  <c r="R157" i="17"/>
  <c r="H157" i="17"/>
  <c r="AL156" i="17"/>
  <c r="AB156" i="17"/>
  <c r="R156" i="17"/>
  <c r="H156" i="17"/>
  <c r="AL155" i="17"/>
  <c r="AB155" i="17"/>
  <c r="R155" i="17"/>
  <c r="H155" i="17"/>
  <c r="AL154" i="17"/>
  <c r="AB154" i="17"/>
  <c r="R154" i="17"/>
  <c r="H154" i="17"/>
  <c r="AL147" i="17"/>
  <c r="AB147" i="17"/>
  <c r="R147" i="17"/>
  <c r="H147" i="17"/>
  <c r="AL146" i="17"/>
  <c r="AB146" i="17"/>
  <c r="R146" i="17"/>
  <c r="H146" i="17"/>
  <c r="AL145" i="17"/>
  <c r="AB145" i="17"/>
  <c r="R145" i="17"/>
  <c r="H145" i="17"/>
  <c r="AL144" i="17"/>
  <c r="AB144" i="17"/>
  <c r="R144" i="17"/>
  <c r="H144" i="17"/>
  <c r="AL143" i="17"/>
  <c r="AB143" i="17"/>
  <c r="R143" i="17"/>
  <c r="H143" i="17"/>
  <c r="AL142" i="17"/>
  <c r="AB142" i="17"/>
  <c r="R142" i="17"/>
  <c r="H142" i="17"/>
  <c r="AL141" i="17"/>
  <c r="AB141" i="17"/>
  <c r="R141" i="17"/>
  <c r="H141" i="17"/>
  <c r="AL140" i="17"/>
  <c r="AB140" i="17"/>
  <c r="R140" i="17"/>
  <c r="H140" i="17"/>
  <c r="AL139" i="17"/>
  <c r="AB139" i="17"/>
  <c r="R139" i="17"/>
  <c r="H139" i="17"/>
  <c r="AL138" i="17"/>
  <c r="AB138" i="17"/>
  <c r="R138" i="17"/>
  <c r="H138" i="17"/>
  <c r="AL128" i="17"/>
  <c r="AB128" i="17"/>
  <c r="R128" i="17"/>
  <c r="H128" i="17"/>
  <c r="AL127" i="17"/>
  <c r="AB127" i="17"/>
  <c r="R127" i="17"/>
  <c r="H127" i="17"/>
  <c r="AL126" i="17"/>
  <c r="AB126" i="17"/>
  <c r="R126" i="17"/>
  <c r="H126" i="17"/>
  <c r="AL125" i="17"/>
  <c r="AB125" i="17"/>
  <c r="R125" i="17"/>
  <c r="H125" i="17"/>
  <c r="AL124" i="17"/>
  <c r="AB124" i="17"/>
  <c r="R124" i="17"/>
  <c r="H124" i="17"/>
  <c r="AL123" i="17"/>
  <c r="AB123" i="17"/>
  <c r="R123" i="17"/>
  <c r="H123" i="17"/>
  <c r="AL122" i="17"/>
  <c r="AB122" i="17"/>
  <c r="R122" i="17"/>
  <c r="H122" i="17"/>
  <c r="AL121" i="17"/>
  <c r="AB121" i="17"/>
  <c r="R121" i="17"/>
  <c r="H121" i="17"/>
  <c r="AL120" i="17"/>
  <c r="AB120" i="17"/>
  <c r="R120" i="17"/>
  <c r="H120" i="17"/>
  <c r="AL119" i="17"/>
  <c r="AB119" i="17"/>
  <c r="R119" i="17"/>
  <c r="H119" i="17"/>
  <c r="AL112" i="17"/>
  <c r="AB112" i="17"/>
  <c r="R112" i="17"/>
  <c r="H112" i="17"/>
  <c r="AL111" i="17"/>
  <c r="AB111" i="17"/>
  <c r="R111" i="17"/>
  <c r="H111" i="17"/>
  <c r="AL110" i="17"/>
  <c r="AB110" i="17"/>
  <c r="R110" i="17"/>
  <c r="H110" i="17"/>
  <c r="AL109" i="17"/>
  <c r="AB109" i="17"/>
  <c r="R109" i="17"/>
  <c r="H109" i="17"/>
  <c r="AL108" i="17"/>
  <c r="AB108" i="17"/>
  <c r="R108" i="17"/>
  <c r="H108" i="17"/>
  <c r="AL107" i="17"/>
  <c r="AB107" i="17"/>
  <c r="R107" i="17"/>
  <c r="H107" i="17"/>
  <c r="AL106" i="17"/>
  <c r="AB106" i="17"/>
  <c r="R106" i="17"/>
  <c r="H106" i="17"/>
  <c r="AL105" i="17"/>
  <c r="AB105" i="17"/>
  <c r="R105" i="17"/>
  <c r="H105" i="17"/>
  <c r="AL104" i="17"/>
  <c r="AB104" i="17"/>
  <c r="R104" i="17"/>
  <c r="H104" i="17"/>
  <c r="AL103" i="17"/>
  <c r="AB103" i="17"/>
  <c r="R103" i="17"/>
  <c r="H103" i="17"/>
  <c r="AL93" i="17"/>
  <c r="AB93" i="17"/>
  <c r="R93" i="17"/>
  <c r="H93" i="17"/>
  <c r="AL92" i="17"/>
  <c r="AB92" i="17"/>
  <c r="R92" i="17"/>
  <c r="H92" i="17"/>
  <c r="AL91" i="17"/>
  <c r="AB91" i="17"/>
  <c r="R91" i="17"/>
  <c r="H91" i="17"/>
  <c r="AL90" i="17"/>
  <c r="AB90" i="17"/>
  <c r="R90" i="17"/>
  <c r="H90" i="17"/>
  <c r="AL89" i="17"/>
  <c r="AB89" i="17"/>
  <c r="R89" i="17"/>
  <c r="H89" i="17"/>
  <c r="AL88" i="17"/>
  <c r="AB88" i="17"/>
  <c r="R88" i="17"/>
  <c r="H88" i="17"/>
  <c r="AL87" i="17"/>
  <c r="AB87" i="17"/>
  <c r="R87" i="17"/>
  <c r="H87" i="17"/>
  <c r="AL86" i="17"/>
  <c r="AB86" i="17"/>
  <c r="R86" i="17"/>
  <c r="H86" i="17"/>
  <c r="AL85" i="17"/>
  <c r="AB85" i="17"/>
  <c r="R85" i="17"/>
  <c r="H85" i="17"/>
  <c r="AL84" i="17"/>
  <c r="AB84" i="17"/>
  <c r="R84" i="17"/>
  <c r="H84" i="17"/>
  <c r="AL77" i="17"/>
  <c r="AB77" i="17"/>
  <c r="R77" i="17"/>
  <c r="H77" i="17"/>
  <c r="AL76" i="17"/>
  <c r="AB76" i="17"/>
  <c r="R76" i="17"/>
  <c r="H76" i="17"/>
  <c r="AL75" i="17"/>
  <c r="AB75" i="17"/>
  <c r="R75" i="17"/>
  <c r="H75" i="17"/>
  <c r="AL74" i="17"/>
  <c r="AB74" i="17"/>
  <c r="R74" i="17"/>
  <c r="H74" i="17"/>
  <c r="AL73" i="17"/>
  <c r="AB73" i="17"/>
  <c r="R73" i="17"/>
  <c r="H73" i="17"/>
  <c r="AL72" i="17"/>
  <c r="AB72" i="17"/>
  <c r="R72" i="17"/>
  <c r="H72" i="17"/>
  <c r="AL71" i="17"/>
  <c r="AB71" i="17"/>
  <c r="R71" i="17"/>
  <c r="H71" i="17"/>
  <c r="AL70" i="17"/>
  <c r="AB70" i="17"/>
  <c r="R70" i="17"/>
  <c r="H70" i="17"/>
  <c r="AL69" i="17"/>
  <c r="AB69" i="17"/>
  <c r="R69" i="17"/>
  <c r="H69" i="17"/>
  <c r="AL68" i="17"/>
  <c r="AB68" i="17"/>
  <c r="R68" i="17"/>
  <c r="H68" i="17"/>
  <c r="AL58" i="17"/>
  <c r="AB58" i="17"/>
  <c r="R58" i="17"/>
  <c r="H58" i="17"/>
  <c r="AL57" i="17"/>
  <c r="AB57" i="17"/>
  <c r="R57" i="17"/>
  <c r="H57" i="17"/>
  <c r="AL56" i="17"/>
  <c r="AB56" i="17"/>
  <c r="R56" i="17"/>
  <c r="H56" i="17"/>
  <c r="AL55" i="17"/>
  <c r="AB55" i="17"/>
  <c r="R55" i="17"/>
  <c r="H55" i="17"/>
  <c r="AL54" i="17"/>
  <c r="AB54" i="17"/>
  <c r="R54" i="17"/>
  <c r="H54" i="17"/>
  <c r="AL53" i="17"/>
  <c r="AB53" i="17"/>
  <c r="R53" i="17"/>
  <c r="H53" i="17"/>
  <c r="AL52" i="17"/>
  <c r="AB52" i="17"/>
  <c r="R52" i="17"/>
  <c r="H52" i="17"/>
  <c r="AL51" i="17"/>
  <c r="AB51" i="17"/>
  <c r="R51" i="17"/>
  <c r="H51" i="17"/>
  <c r="AL50" i="17"/>
  <c r="AB50" i="17"/>
  <c r="R50" i="17"/>
  <c r="H50" i="17"/>
  <c r="AL49" i="17"/>
  <c r="AB49" i="17"/>
  <c r="R49" i="17"/>
  <c r="H49" i="17"/>
  <c r="AL42" i="17"/>
  <c r="AB42" i="17"/>
  <c r="R42" i="17"/>
  <c r="H42" i="17"/>
  <c r="AL41" i="17"/>
  <c r="AB41" i="17"/>
  <c r="R41" i="17"/>
  <c r="H41" i="17"/>
  <c r="AL40" i="17"/>
  <c r="AB40" i="17"/>
  <c r="R40" i="17"/>
  <c r="H40" i="17"/>
  <c r="AL39" i="17"/>
  <c r="AB39" i="17"/>
  <c r="R39" i="17"/>
  <c r="H39" i="17"/>
  <c r="AL38" i="17"/>
  <c r="AB38" i="17"/>
  <c r="R38" i="17"/>
  <c r="H38" i="17"/>
  <c r="AL37" i="17"/>
  <c r="AB37" i="17"/>
  <c r="R37" i="17"/>
  <c r="H37" i="17"/>
  <c r="AL36" i="17"/>
  <c r="AB36" i="17"/>
  <c r="R36" i="17"/>
  <c r="H36" i="17"/>
  <c r="AL35" i="17"/>
  <c r="AB35" i="17"/>
  <c r="R35" i="17"/>
  <c r="H35" i="17"/>
  <c r="AL34" i="17"/>
  <c r="AB34" i="17"/>
  <c r="R34" i="17"/>
  <c r="H34" i="17"/>
  <c r="AL33" i="17"/>
  <c r="AB33" i="17"/>
  <c r="R33" i="17"/>
  <c r="H33" i="17"/>
  <c r="AL22" i="17"/>
  <c r="AL21" i="17"/>
  <c r="AL24" i="7"/>
  <c r="AL25" i="7" s="1"/>
  <c r="AL23" i="7"/>
  <c r="AL23" i="14"/>
  <c r="AL22" i="14"/>
  <c r="AL21" i="14"/>
  <c r="AL198" i="14"/>
  <c r="AB198" i="14"/>
  <c r="R198" i="14"/>
  <c r="H198" i="14"/>
  <c r="AL197" i="14"/>
  <c r="AB197" i="14"/>
  <c r="R197" i="14"/>
  <c r="H197" i="14"/>
  <c r="AL196" i="14"/>
  <c r="AB196" i="14"/>
  <c r="R196" i="14"/>
  <c r="H196" i="14"/>
  <c r="AL195" i="14"/>
  <c r="AB195" i="14"/>
  <c r="R195" i="14"/>
  <c r="H195" i="14"/>
  <c r="AL194" i="14"/>
  <c r="AB194" i="14"/>
  <c r="R194" i="14"/>
  <c r="H194" i="14"/>
  <c r="AL193" i="14"/>
  <c r="AB193" i="14"/>
  <c r="R193" i="14"/>
  <c r="H193" i="14"/>
  <c r="AL192" i="14"/>
  <c r="AB192" i="14"/>
  <c r="R192" i="14"/>
  <c r="H192" i="14"/>
  <c r="AL191" i="14"/>
  <c r="AB191" i="14"/>
  <c r="R191" i="14"/>
  <c r="H191" i="14"/>
  <c r="AL190" i="14"/>
  <c r="AB190" i="14"/>
  <c r="R190" i="14"/>
  <c r="H190" i="14"/>
  <c r="AL189" i="14"/>
  <c r="AB189" i="14"/>
  <c r="R189" i="14"/>
  <c r="H189" i="14"/>
  <c r="AL182" i="14"/>
  <c r="AB182" i="14"/>
  <c r="R182" i="14"/>
  <c r="H182" i="14"/>
  <c r="AL181" i="14"/>
  <c r="AB181" i="14"/>
  <c r="R181" i="14"/>
  <c r="H181" i="14"/>
  <c r="AL180" i="14"/>
  <c r="AB180" i="14"/>
  <c r="R180" i="14"/>
  <c r="H180" i="14"/>
  <c r="AL179" i="14"/>
  <c r="AB179" i="14"/>
  <c r="R179" i="14"/>
  <c r="H179" i="14"/>
  <c r="AL178" i="14"/>
  <c r="AB178" i="14"/>
  <c r="R178" i="14"/>
  <c r="H178" i="14"/>
  <c r="AL177" i="14"/>
  <c r="AB177" i="14"/>
  <c r="R177" i="14"/>
  <c r="H177" i="14"/>
  <c r="AL176" i="14"/>
  <c r="AB176" i="14"/>
  <c r="R176" i="14"/>
  <c r="H176" i="14"/>
  <c r="AL175" i="14"/>
  <c r="AB175" i="14"/>
  <c r="R175" i="14"/>
  <c r="H175" i="14"/>
  <c r="AL174" i="14"/>
  <c r="AB174" i="14"/>
  <c r="R174" i="14"/>
  <c r="H174" i="14"/>
  <c r="AL173" i="14"/>
  <c r="AB173" i="14"/>
  <c r="R173" i="14"/>
  <c r="H173" i="14"/>
  <c r="AL163" i="14"/>
  <c r="AB163" i="14"/>
  <c r="R163" i="14"/>
  <c r="H163" i="14"/>
  <c r="AL162" i="14"/>
  <c r="AB162" i="14"/>
  <c r="R162" i="14"/>
  <c r="H162" i="14"/>
  <c r="AL161" i="14"/>
  <c r="AB161" i="14"/>
  <c r="R161" i="14"/>
  <c r="H161" i="14"/>
  <c r="AL160" i="14"/>
  <c r="AB160" i="14"/>
  <c r="R160" i="14"/>
  <c r="H160" i="14"/>
  <c r="AL159" i="14"/>
  <c r="AB159" i="14"/>
  <c r="R159" i="14"/>
  <c r="H159" i="14"/>
  <c r="AL158" i="14"/>
  <c r="AB158" i="14"/>
  <c r="R158" i="14"/>
  <c r="H158" i="14"/>
  <c r="AL157" i="14"/>
  <c r="AB157" i="14"/>
  <c r="R157" i="14"/>
  <c r="H157" i="14"/>
  <c r="AL156" i="14"/>
  <c r="AB156" i="14"/>
  <c r="R156" i="14"/>
  <c r="H156" i="14"/>
  <c r="AL155" i="14"/>
  <c r="AB155" i="14"/>
  <c r="R155" i="14"/>
  <c r="H155" i="14"/>
  <c r="AL154" i="14"/>
  <c r="AB154" i="14"/>
  <c r="R154" i="14"/>
  <c r="H154" i="14"/>
  <c r="AL147" i="14"/>
  <c r="AB147" i="14"/>
  <c r="R147" i="14"/>
  <c r="H147" i="14"/>
  <c r="AL146" i="14"/>
  <c r="AB146" i="14"/>
  <c r="R146" i="14"/>
  <c r="H146" i="14"/>
  <c r="AL145" i="14"/>
  <c r="AB145" i="14"/>
  <c r="R145" i="14"/>
  <c r="H145" i="14"/>
  <c r="AL144" i="14"/>
  <c r="AB144" i="14"/>
  <c r="R144" i="14"/>
  <c r="H144" i="14"/>
  <c r="AL143" i="14"/>
  <c r="AB143" i="14"/>
  <c r="R143" i="14"/>
  <c r="H143" i="14"/>
  <c r="AL142" i="14"/>
  <c r="AB142" i="14"/>
  <c r="R142" i="14"/>
  <c r="H142" i="14"/>
  <c r="AL141" i="14"/>
  <c r="AB141" i="14"/>
  <c r="R141" i="14"/>
  <c r="H141" i="14"/>
  <c r="AL140" i="14"/>
  <c r="AB140" i="14"/>
  <c r="R140" i="14"/>
  <c r="H140" i="14"/>
  <c r="AL139" i="14"/>
  <c r="AB139" i="14"/>
  <c r="R139" i="14"/>
  <c r="H139" i="14"/>
  <c r="AL138" i="14"/>
  <c r="AB138" i="14"/>
  <c r="R138" i="14"/>
  <c r="H138" i="14"/>
  <c r="AL128" i="14"/>
  <c r="AB128" i="14"/>
  <c r="R128" i="14"/>
  <c r="H128" i="14"/>
  <c r="AL127" i="14"/>
  <c r="AB127" i="14"/>
  <c r="R127" i="14"/>
  <c r="H127" i="14"/>
  <c r="AL126" i="14"/>
  <c r="AB126" i="14"/>
  <c r="R126" i="14"/>
  <c r="H126" i="14"/>
  <c r="AL125" i="14"/>
  <c r="AB125" i="14"/>
  <c r="R125" i="14"/>
  <c r="H125" i="14"/>
  <c r="AL124" i="14"/>
  <c r="AB124" i="14"/>
  <c r="R124" i="14"/>
  <c r="H124" i="14"/>
  <c r="AL123" i="14"/>
  <c r="AB123" i="14"/>
  <c r="R123" i="14"/>
  <c r="H123" i="14"/>
  <c r="AL122" i="14"/>
  <c r="AB122" i="14"/>
  <c r="R122" i="14"/>
  <c r="H122" i="14"/>
  <c r="AL121" i="14"/>
  <c r="AB121" i="14"/>
  <c r="R121" i="14"/>
  <c r="H121" i="14"/>
  <c r="AL120" i="14"/>
  <c r="AB120" i="14"/>
  <c r="R120" i="14"/>
  <c r="H120" i="14"/>
  <c r="AL119" i="14"/>
  <c r="AB119" i="14"/>
  <c r="R119" i="14"/>
  <c r="H119" i="14"/>
  <c r="AL112" i="14"/>
  <c r="AB112" i="14"/>
  <c r="R112" i="14"/>
  <c r="H112" i="14"/>
  <c r="AL111" i="14"/>
  <c r="AB111" i="14"/>
  <c r="R111" i="14"/>
  <c r="H111" i="14"/>
  <c r="AL110" i="14"/>
  <c r="AB110" i="14"/>
  <c r="R110" i="14"/>
  <c r="H110" i="14"/>
  <c r="AL109" i="14"/>
  <c r="AB109" i="14"/>
  <c r="R109" i="14"/>
  <c r="H109" i="14"/>
  <c r="AL108" i="14"/>
  <c r="AB108" i="14"/>
  <c r="R108" i="14"/>
  <c r="H108" i="14"/>
  <c r="AL107" i="14"/>
  <c r="AB107" i="14"/>
  <c r="R107" i="14"/>
  <c r="H107" i="14"/>
  <c r="AL106" i="14"/>
  <c r="AB106" i="14"/>
  <c r="R106" i="14"/>
  <c r="H106" i="14"/>
  <c r="AL105" i="14"/>
  <c r="AB105" i="14"/>
  <c r="R105" i="14"/>
  <c r="H105" i="14"/>
  <c r="AL104" i="14"/>
  <c r="AB104" i="14"/>
  <c r="R104" i="14"/>
  <c r="H104" i="14"/>
  <c r="AL103" i="14"/>
  <c r="AB103" i="14"/>
  <c r="R103" i="14"/>
  <c r="H103" i="14"/>
  <c r="AL93" i="14"/>
  <c r="AB93" i="14"/>
  <c r="R93" i="14"/>
  <c r="H93" i="14"/>
  <c r="AL92" i="14"/>
  <c r="AB92" i="14"/>
  <c r="R92" i="14"/>
  <c r="H92" i="14"/>
  <c r="AL91" i="14"/>
  <c r="AB91" i="14"/>
  <c r="R91" i="14"/>
  <c r="H91" i="14"/>
  <c r="AL90" i="14"/>
  <c r="AB90" i="14"/>
  <c r="R90" i="14"/>
  <c r="H90" i="14"/>
  <c r="AL89" i="14"/>
  <c r="AB89" i="14"/>
  <c r="R89" i="14"/>
  <c r="H89" i="14"/>
  <c r="AL88" i="14"/>
  <c r="AB88" i="14"/>
  <c r="R88" i="14"/>
  <c r="H88" i="14"/>
  <c r="AL87" i="14"/>
  <c r="AB87" i="14"/>
  <c r="R87" i="14"/>
  <c r="H87" i="14"/>
  <c r="AL86" i="14"/>
  <c r="AB86" i="14"/>
  <c r="R86" i="14"/>
  <c r="H86" i="14"/>
  <c r="AL85" i="14"/>
  <c r="AB85" i="14"/>
  <c r="R85" i="14"/>
  <c r="H85" i="14"/>
  <c r="AL84" i="14"/>
  <c r="AB84" i="14"/>
  <c r="R84" i="14"/>
  <c r="H84" i="14"/>
  <c r="AL77" i="14"/>
  <c r="AB77" i="14"/>
  <c r="R77" i="14"/>
  <c r="H77" i="14"/>
  <c r="AL76" i="14"/>
  <c r="AB76" i="14"/>
  <c r="R76" i="14"/>
  <c r="H76" i="14"/>
  <c r="AL75" i="14"/>
  <c r="AB75" i="14"/>
  <c r="R75" i="14"/>
  <c r="H75" i="14"/>
  <c r="AL74" i="14"/>
  <c r="AB74" i="14"/>
  <c r="R74" i="14"/>
  <c r="H74" i="14"/>
  <c r="AL73" i="14"/>
  <c r="AB73" i="14"/>
  <c r="R73" i="14"/>
  <c r="H73" i="14"/>
  <c r="AL72" i="14"/>
  <c r="AB72" i="14"/>
  <c r="R72" i="14"/>
  <c r="H72" i="14"/>
  <c r="AL71" i="14"/>
  <c r="AB71" i="14"/>
  <c r="R71" i="14"/>
  <c r="H71" i="14"/>
  <c r="AL70" i="14"/>
  <c r="AB70" i="14"/>
  <c r="R70" i="14"/>
  <c r="H70" i="14"/>
  <c r="AL69" i="14"/>
  <c r="AB69" i="14"/>
  <c r="R69" i="14"/>
  <c r="H69" i="14"/>
  <c r="AL68" i="14"/>
  <c r="AB68" i="14"/>
  <c r="R68" i="14"/>
  <c r="H68" i="14"/>
  <c r="AL58" i="14"/>
  <c r="AB58" i="14"/>
  <c r="R58" i="14"/>
  <c r="H58" i="14"/>
  <c r="AL57" i="14"/>
  <c r="AB57" i="14"/>
  <c r="R57" i="14"/>
  <c r="H57" i="14"/>
  <c r="AL56" i="14"/>
  <c r="AB56" i="14"/>
  <c r="R56" i="14"/>
  <c r="H56" i="14"/>
  <c r="AL55" i="14"/>
  <c r="AB55" i="14"/>
  <c r="R55" i="14"/>
  <c r="H55" i="14"/>
  <c r="AL54" i="14"/>
  <c r="AB54" i="14"/>
  <c r="R54" i="14"/>
  <c r="H54" i="14"/>
  <c r="AL53" i="14"/>
  <c r="AB53" i="14"/>
  <c r="R53" i="14"/>
  <c r="H53" i="14"/>
  <c r="AL52" i="14"/>
  <c r="AB52" i="14"/>
  <c r="R52" i="14"/>
  <c r="H52" i="14"/>
  <c r="AL51" i="14"/>
  <c r="AB51" i="14"/>
  <c r="R51" i="14"/>
  <c r="H51" i="14"/>
  <c r="AL50" i="14"/>
  <c r="AB50" i="14"/>
  <c r="R50" i="14"/>
  <c r="H50" i="14"/>
  <c r="AL49" i="14"/>
  <c r="AB49" i="14"/>
  <c r="R49" i="14"/>
  <c r="H49" i="14"/>
  <c r="AL42" i="14"/>
  <c r="AB42" i="14"/>
  <c r="R42" i="14"/>
  <c r="H42" i="14"/>
  <c r="AL41" i="14"/>
  <c r="AB41" i="14"/>
  <c r="R41" i="14"/>
  <c r="H41" i="14"/>
  <c r="AL40" i="14"/>
  <c r="AB40" i="14"/>
  <c r="R40" i="14"/>
  <c r="H40" i="14"/>
  <c r="AL39" i="14"/>
  <c r="AB39" i="14"/>
  <c r="R39" i="14"/>
  <c r="H39" i="14"/>
  <c r="AL38" i="14"/>
  <c r="AB38" i="14"/>
  <c r="R38" i="14"/>
  <c r="H38" i="14"/>
  <c r="AL37" i="14"/>
  <c r="AB37" i="14"/>
  <c r="R37" i="14"/>
  <c r="H37" i="14"/>
  <c r="AL36" i="14"/>
  <c r="AB36" i="14"/>
  <c r="R36" i="14"/>
  <c r="H36" i="14"/>
  <c r="AL35" i="14"/>
  <c r="AB35" i="14"/>
  <c r="R35" i="14"/>
  <c r="H35" i="14"/>
  <c r="AL34" i="14"/>
  <c r="AB34" i="14"/>
  <c r="R34" i="14"/>
  <c r="H34" i="14"/>
  <c r="AL33" i="14"/>
  <c r="AB33" i="14"/>
  <c r="R33" i="14"/>
  <c r="H33" i="14"/>
  <c r="AL25" i="14" l="1"/>
  <c r="AA218" i="14" s="1"/>
  <c r="AA227" i="14" s="1"/>
  <c r="I94" i="17"/>
  <c r="I95" i="17" s="1"/>
  <c r="N95" i="17" s="1"/>
  <c r="I129" i="17"/>
  <c r="I164" i="17"/>
  <c r="I199" i="17"/>
  <c r="I200" i="17" s="1"/>
  <c r="N200" i="17" s="1"/>
  <c r="I43" i="17"/>
  <c r="N43" i="17" s="1"/>
  <c r="I78" i="17"/>
  <c r="I113" i="17"/>
  <c r="I114" i="17" s="1"/>
  <c r="N114" i="17" s="1"/>
  <c r="I148" i="17"/>
  <c r="N148" i="17" s="1"/>
  <c r="I183" i="17"/>
  <c r="N183" i="17" s="1"/>
  <c r="AA218" i="17"/>
  <c r="I59" i="17"/>
  <c r="AC43" i="17"/>
  <c r="AH43" i="17" s="1"/>
  <c r="AC78" i="17"/>
  <c r="AH78" i="17" s="1"/>
  <c r="AC94" i="17"/>
  <c r="AC113" i="17"/>
  <c r="AC114" i="17" s="1"/>
  <c r="AH114" i="17" s="1"/>
  <c r="AC129" i="17"/>
  <c r="AC130" i="17" s="1"/>
  <c r="AH130" i="17" s="1"/>
  <c r="AC148" i="17"/>
  <c r="AC149" i="17" s="1"/>
  <c r="AH149" i="17" s="1"/>
  <c r="AC164" i="17"/>
  <c r="AC165" i="17" s="1"/>
  <c r="AH165" i="17" s="1"/>
  <c r="AC183" i="17"/>
  <c r="AH183" i="17" s="1"/>
  <c r="AC199" i="17"/>
  <c r="AH199" i="17" s="1"/>
  <c r="AC59" i="17"/>
  <c r="AC60" i="17" s="1"/>
  <c r="AH60" i="17" s="1"/>
  <c r="AA220" i="20"/>
  <c r="I45" i="20"/>
  <c r="I46" i="20" s="1"/>
  <c r="N46" i="20" s="1"/>
  <c r="AC45" i="20"/>
  <c r="AH45" i="20" s="1"/>
  <c r="AA218" i="21"/>
  <c r="I44" i="21"/>
  <c r="N44" i="21" s="1"/>
  <c r="N43" i="21"/>
  <c r="N45" i="21" s="1"/>
  <c r="N78" i="21"/>
  <c r="N80" i="21" s="1"/>
  <c r="I79" i="21"/>
  <c r="N79" i="21" s="1"/>
  <c r="I114" i="21"/>
  <c r="N115" i="21"/>
  <c r="N150" i="21"/>
  <c r="I149" i="21"/>
  <c r="AC60" i="21"/>
  <c r="AH60" i="21" s="1"/>
  <c r="AH59" i="21"/>
  <c r="AH61" i="21" s="1"/>
  <c r="AH94" i="21"/>
  <c r="AH96" i="21" s="1"/>
  <c r="AC95" i="21"/>
  <c r="AH95" i="21" s="1"/>
  <c r="AH199" i="21"/>
  <c r="AC200" i="21"/>
  <c r="AH200" i="21" s="1"/>
  <c r="AH115" i="21"/>
  <c r="AC114" i="21"/>
  <c r="AC149" i="21"/>
  <c r="AH150" i="21"/>
  <c r="AH166" i="21"/>
  <c r="AC165" i="21"/>
  <c r="N59" i="21"/>
  <c r="I60" i="21"/>
  <c r="N60" i="21" s="1"/>
  <c r="I95" i="21"/>
  <c r="N95" i="21" s="1"/>
  <c r="N94" i="21"/>
  <c r="I130" i="21"/>
  <c r="I165" i="21"/>
  <c r="AH43" i="21"/>
  <c r="AC44" i="21"/>
  <c r="AH44" i="21" s="1"/>
  <c r="AC79" i="21"/>
  <c r="AH79" i="21" s="1"/>
  <c r="AH78" i="21"/>
  <c r="AH183" i="21"/>
  <c r="AC184" i="21"/>
  <c r="AH184" i="21" s="1"/>
  <c r="AH131" i="21"/>
  <c r="AC130" i="21"/>
  <c r="N199" i="21"/>
  <c r="I200" i="21"/>
  <c r="N200" i="21" s="1"/>
  <c r="N183" i="21"/>
  <c r="N185" i="21" s="1"/>
  <c r="I184" i="21"/>
  <c r="N184" i="21" s="1"/>
  <c r="AH61" i="20"/>
  <c r="AC62" i="20"/>
  <c r="AH62" i="20" s="1"/>
  <c r="AC81" i="20"/>
  <c r="AH81" i="20" s="1"/>
  <c r="AH80" i="20"/>
  <c r="AH82" i="20" s="1"/>
  <c r="AC97" i="20"/>
  <c r="AH97" i="20" s="1"/>
  <c r="AH96" i="20"/>
  <c r="AC116" i="20"/>
  <c r="AC132" i="20"/>
  <c r="AC151" i="20"/>
  <c r="AH152" i="20"/>
  <c r="AC167" i="20"/>
  <c r="AH185" i="20"/>
  <c r="AC186" i="20"/>
  <c r="AH186" i="20" s="1"/>
  <c r="AH201" i="20"/>
  <c r="AC202" i="20"/>
  <c r="AH202" i="20" s="1"/>
  <c r="N61" i="20"/>
  <c r="N63" i="20" s="1"/>
  <c r="I62" i="20"/>
  <c r="N62" i="20" s="1"/>
  <c r="N80" i="20"/>
  <c r="I81" i="20"/>
  <c r="N81" i="20" s="1"/>
  <c r="I97" i="20"/>
  <c r="N97" i="20" s="1"/>
  <c r="N96" i="20"/>
  <c r="N98" i="20" s="1"/>
  <c r="I116" i="20"/>
  <c r="N117" i="20"/>
  <c r="N133" i="20"/>
  <c r="I132" i="20"/>
  <c r="I151" i="20"/>
  <c r="I167" i="20"/>
  <c r="N168" i="20"/>
  <c r="I186" i="20"/>
  <c r="N186" i="20" s="1"/>
  <c r="N185" i="20"/>
  <c r="N187" i="20" s="1"/>
  <c r="N201" i="20"/>
  <c r="N203" i="20" s="1"/>
  <c r="I202" i="20"/>
  <c r="N202" i="20" s="1"/>
  <c r="AA218" i="18"/>
  <c r="I149" i="18"/>
  <c r="N183" i="18"/>
  <c r="I184" i="18"/>
  <c r="N184" i="18" s="1"/>
  <c r="AH59" i="18"/>
  <c r="AC60" i="18"/>
  <c r="AH60" i="18" s="1"/>
  <c r="AH94" i="18"/>
  <c r="AH96" i="18" s="1"/>
  <c r="AC95" i="18"/>
  <c r="AH95" i="18" s="1"/>
  <c r="AC149" i="18"/>
  <c r="AC165" i="18"/>
  <c r="AH183" i="18"/>
  <c r="AC184" i="18"/>
  <c r="AH184" i="18" s="1"/>
  <c r="AH199" i="18"/>
  <c r="AC200" i="18"/>
  <c r="AH200" i="18" s="1"/>
  <c r="N43" i="18"/>
  <c r="N45" i="18" s="1"/>
  <c r="I44" i="18"/>
  <c r="N44" i="18" s="1"/>
  <c r="N59" i="18"/>
  <c r="I60" i="18"/>
  <c r="N60" i="18" s="1"/>
  <c r="N78" i="18"/>
  <c r="I79" i="18"/>
  <c r="N79" i="18" s="1"/>
  <c r="I95" i="18"/>
  <c r="N95" i="18" s="1"/>
  <c r="N94" i="18"/>
  <c r="N96" i="18" s="1"/>
  <c r="N115" i="18"/>
  <c r="I114" i="18"/>
  <c r="I130" i="18"/>
  <c r="AH131" i="18"/>
  <c r="I165" i="18"/>
  <c r="N199" i="18"/>
  <c r="I200" i="18"/>
  <c r="N200" i="18" s="1"/>
  <c r="AH43" i="18"/>
  <c r="AC44" i="18"/>
  <c r="AH44" i="18" s="1"/>
  <c r="AC79" i="18"/>
  <c r="AH79" i="18" s="1"/>
  <c r="AH78" i="18"/>
  <c r="AH80" i="18" s="1"/>
  <c r="AH115" i="18"/>
  <c r="AC114" i="18"/>
  <c r="AC130" i="18"/>
  <c r="N129" i="17"/>
  <c r="I130" i="17"/>
  <c r="N130" i="17" s="1"/>
  <c r="AC95" i="17"/>
  <c r="AH95" i="17" s="1"/>
  <c r="AH94" i="17"/>
  <c r="I44" i="17"/>
  <c r="N44" i="17" s="1"/>
  <c r="N78" i="17"/>
  <c r="I79" i="17"/>
  <c r="N79" i="17" s="1"/>
  <c r="AC44" i="17"/>
  <c r="AH44" i="17" s="1"/>
  <c r="I165" i="17"/>
  <c r="N165" i="17" s="1"/>
  <c r="N164" i="17"/>
  <c r="N59" i="17"/>
  <c r="I60" i="17"/>
  <c r="N60" i="17" s="1"/>
  <c r="N199" i="17"/>
  <c r="I94" i="14"/>
  <c r="I95" i="14" s="1"/>
  <c r="N95" i="14" s="1"/>
  <c r="I129" i="14"/>
  <c r="N129" i="14" s="1"/>
  <c r="I164" i="14"/>
  <c r="I165" i="14" s="1"/>
  <c r="N165" i="14" s="1"/>
  <c r="I199" i="14"/>
  <c r="I78" i="14"/>
  <c r="N78" i="14" s="1"/>
  <c r="I43" i="14"/>
  <c r="I44" i="14" s="1"/>
  <c r="N44" i="14" s="1"/>
  <c r="AC43" i="14"/>
  <c r="AC59" i="14"/>
  <c r="AC78" i="14"/>
  <c r="AC79" i="14" s="1"/>
  <c r="AH79" i="14" s="1"/>
  <c r="AC94" i="14"/>
  <c r="AC95" i="14" s="1"/>
  <c r="AH95" i="14" s="1"/>
  <c r="AC113" i="14"/>
  <c r="AC114" i="14" s="1"/>
  <c r="AH114" i="14" s="1"/>
  <c r="AC129" i="14"/>
  <c r="AC148" i="14"/>
  <c r="AC149" i="14" s="1"/>
  <c r="AH149" i="14" s="1"/>
  <c r="AC164" i="14"/>
  <c r="AH164" i="14" s="1"/>
  <c r="AC183" i="14"/>
  <c r="AC184" i="14" s="1"/>
  <c r="AH184" i="14" s="1"/>
  <c r="AC199" i="14"/>
  <c r="AC200" i="14" s="1"/>
  <c r="AH200" i="14" s="1"/>
  <c r="I113" i="14"/>
  <c r="I183" i="14"/>
  <c r="N183" i="14" s="1"/>
  <c r="I148" i="14"/>
  <c r="I149" i="14" s="1"/>
  <c r="N149" i="14" s="1"/>
  <c r="I59" i="14"/>
  <c r="N94" i="14"/>
  <c r="AC44" i="14"/>
  <c r="AH44" i="14" s="1"/>
  <c r="AH43" i="14"/>
  <c r="I79" i="14"/>
  <c r="N79" i="14" s="1"/>
  <c r="AH59" i="14"/>
  <c r="AH61" i="14" s="1"/>
  <c r="AC60" i="14"/>
  <c r="AH60" i="14" s="1"/>
  <c r="N43" i="14"/>
  <c r="I114" i="14"/>
  <c r="N114" i="14" s="1"/>
  <c r="N113" i="14"/>
  <c r="AH129" i="14"/>
  <c r="AC130" i="14"/>
  <c r="AH130" i="14" s="1"/>
  <c r="I200" i="14"/>
  <c r="N200" i="14" s="1"/>
  <c r="N199" i="14"/>
  <c r="I60" i="14"/>
  <c r="N60" i="14" s="1"/>
  <c r="N59" i="14"/>
  <c r="N61" i="14" s="1"/>
  <c r="I130" i="14"/>
  <c r="N130" i="14" s="1"/>
  <c r="AA226" i="7"/>
  <c r="AA227" i="7"/>
  <c r="AA225" i="7"/>
  <c r="AA224" i="7"/>
  <c r="AA223" i="7"/>
  <c r="AA222" i="7"/>
  <c r="AA218" i="7"/>
  <c r="N113" i="17" l="1"/>
  <c r="N115" i="17" s="1"/>
  <c r="AC79" i="17"/>
  <c r="AH79" i="17" s="1"/>
  <c r="AH59" i="17"/>
  <c r="AH129" i="17"/>
  <c r="AH131" i="17" s="1"/>
  <c r="N80" i="17"/>
  <c r="I184" i="17"/>
  <c r="N184" i="17" s="1"/>
  <c r="N185" i="17" s="1"/>
  <c r="I149" i="17"/>
  <c r="N149" i="17" s="1"/>
  <c r="N150" i="17" s="1"/>
  <c r="N94" i="17"/>
  <c r="N96" i="17" s="1"/>
  <c r="AH148" i="17"/>
  <c r="AC184" i="17"/>
  <c r="AH184" i="17" s="1"/>
  <c r="AH185" i="17" s="1"/>
  <c r="AC200" i="17"/>
  <c r="AH200" i="17" s="1"/>
  <c r="AH201" i="17" s="1"/>
  <c r="N61" i="17"/>
  <c r="AH113" i="17"/>
  <c r="AH115" i="17" s="1"/>
  <c r="AH164" i="17"/>
  <c r="AH166" i="17" s="1"/>
  <c r="N166" i="17"/>
  <c r="AH150" i="17"/>
  <c r="N45" i="20"/>
  <c r="N47" i="20" s="1"/>
  <c r="AC46" i="20"/>
  <c r="AH46" i="20" s="1"/>
  <c r="AH47" i="20" s="1"/>
  <c r="AA222" i="20" s="1"/>
  <c r="AA220" i="21"/>
  <c r="AH185" i="21"/>
  <c r="AA224" i="21" s="1"/>
  <c r="N131" i="21"/>
  <c r="AH80" i="21"/>
  <c r="N96" i="21"/>
  <c r="AA223" i="21"/>
  <c r="N201" i="21"/>
  <c r="AH45" i="21"/>
  <c r="AH201" i="21"/>
  <c r="N166" i="21"/>
  <c r="AA222" i="21"/>
  <c r="N61" i="21"/>
  <c r="AA221" i="21"/>
  <c r="N152" i="20"/>
  <c r="N82" i="20"/>
  <c r="AA223" i="20" s="1"/>
  <c r="AH187" i="20"/>
  <c r="AA226" i="20" s="1"/>
  <c r="AH117" i="20"/>
  <c r="AH168" i="20"/>
  <c r="AH98" i="20"/>
  <c r="AH203" i="20"/>
  <c r="AH133" i="20"/>
  <c r="AH63" i="20"/>
  <c r="AA220" i="18"/>
  <c r="N201" i="18"/>
  <c r="N150" i="18"/>
  <c r="N166" i="18"/>
  <c r="AH201" i="18"/>
  <c r="N131" i="18"/>
  <c r="AA222" i="18" s="1"/>
  <c r="N61" i="18"/>
  <c r="AH166" i="18"/>
  <c r="N80" i="18"/>
  <c r="AA221" i="18" s="1"/>
  <c r="AH185" i="18"/>
  <c r="AH61" i="18"/>
  <c r="AH45" i="18"/>
  <c r="AH150" i="18"/>
  <c r="N185" i="18"/>
  <c r="AA224" i="18" s="1"/>
  <c r="N201" i="17"/>
  <c r="AH45" i="17"/>
  <c r="AH96" i="17"/>
  <c r="AH80" i="17"/>
  <c r="N45" i="17"/>
  <c r="AH61" i="17"/>
  <c r="N131" i="17"/>
  <c r="AH183" i="14"/>
  <c r="N164" i="14"/>
  <c r="N166" i="14" s="1"/>
  <c r="AH78" i="14"/>
  <c r="AH80" i="14" s="1"/>
  <c r="AH94" i="14"/>
  <c r="N201" i="14"/>
  <c r="I184" i="14"/>
  <c r="N184" i="14" s="1"/>
  <c r="N185" i="14" s="1"/>
  <c r="AH199" i="14"/>
  <c r="AH201" i="14" s="1"/>
  <c r="N80" i="14"/>
  <c r="AH96" i="14"/>
  <c r="AH113" i="14"/>
  <c r="AH115" i="14" s="1"/>
  <c r="N148" i="14"/>
  <c r="N150" i="14" s="1"/>
  <c r="AH148" i="14"/>
  <c r="AH150" i="14" s="1"/>
  <c r="AC165" i="14"/>
  <c r="AH165" i="14" s="1"/>
  <c r="AH166" i="14" s="1"/>
  <c r="AH185" i="14"/>
  <c r="N115" i="14"/>
  <c r="AH45" i="14"/>
  <c r="N45" i="14"/>
  <c r="AA220" i="14" s="1"/>
  <c r="N96" i="14"/>
  <c r="N131" i="14"/>
  <c r="AH131" i="14"/>
  <c r="AA223" i="17" l="1"/>
  <c r="AA221" i="17"/>
  <c r="AA224" i="17"/>
  <c r="AA222" i="17"/>
  <c r="AA224" i="20"/>
  <c r="AA225" i="21"/>
  <c r="AA227" i="21" s="1"/>
  <c r="AA225" i="20"/>
  <c r="AA227" i="20" s="1"/>
  <c r="AA229" i="20" s="1"/>
  <c r="AA223" i="18"/>
  <c r="AA225" i="18" s="1"/>
  <c r="AA227" i="18" s="1"/>
  <c r="AA220" i="17"/>
  <c r="AA224" i="14"/>
  <c r="AA223" i="14"/>
  <c r="AA221" i="14"/>
  <c r="AA222" i="14"/>
  <c r="AL198" i="7"/>
  <c r="AB198" i="7"/>
  <c r="R198" i="7"/>
  <c r="H198" i="7"/>
  <c r="AL197" i="7"/>
  <c r="AB197" i="7"/>
  <c r="R197" i="7"/>
  <c r="H197" i="7"/>
  <c r="AL196" i="7"/>
  <c r="AB196" i="7"/>
  <c r="R196" i="7"/>
  <c r="H196" i="7"/>
  <c r="AL195" i="7"/>
  <c r="AB195" i="7"/>
  <c r="R195" i="7"/>
  <c r="H195" i="7"/>
  <c r="AL194" i="7"/>
  <c r="AB194" i="7"/>
  <c r="R194" i="7"/>
  <c r="H194" i="7"/>
  <c r="AL193" i="7"/>
  <c r="AB193" i="7"/>
  <c r="R193" i="7"/>
  <c r="H193" i="7"/>
  <c r="AL192" i="7"/>
  <c r="AB192" i="7"/>
  <c r="R192" i="7"/>
  <c r="H192" i="7"/>
  <c r="AL191" i="7"/>
  <c r="AB191" i="7"/>
  <c r="R191" i="7"/>
  <c r="H191" i="7"/>
  <c r="AL190" i="7"/>
  <c r="AB190" i="7"/>
  <c r="R190" i="7"/>
  <c r="H190" i="7"/>
  <c r="AL189" i="7"/>
  <c r="AB189" i="7"/>
  <c r="R189" i="7"/>
  <c r="H189" i="7"/>
  <c r="AL182" i="7"/>
  <c r="AB182" i="7"/>
  <c r="R182" i="7"/>
  <c r="H182" i="7"/>
  <c r="AL181" i="7"/>
  <c r="AB181" i="7"/>
  <c r="R181" i="7"/>
  <c r="H181" i="7"/>
  <c r="AL180" i="7"/>
  <c r="AB180" i="7"/>
  <c r="R180" i="7"/>
  <c r="H180" i="7"/>
  <c r="AL179" i="7"/>
  <c r="AB179" i="7"/>
  <c r="R179" i="7"/>
  <c r="H179" i="7"/>
  <c r="AL178" i="7"/>
  <c r="AB178" i="7"/>
  <c r="R178" i="7"/>
  <c r="H178" i="7"/>
  <c r="AL177" i="7"/>
  <c r="AB177" i="7"/>
  <c r="R177" i="7"/>
  <c r="H177" i="7"/>
  <c r="AL176" i="7"/>
  <c r="AB176" i="7"/>
  <c r="R176" i="7"/>
  <c r="H176" i="7"/>
  <c r="AL175" i="7"/>
  <c r="AB175" i="7"/>
  <c r="R175" i="7"/>
  <c r="H175" i="7"/>
  <c r="AL174" i="7"/>
  <c r="AB174" i="7"/>
  <c r="R174" i="7"/>
  <c r="H174" i="7"/>
  <c r="AL173" i="7"/>
  <c r="AB173" i="7"/>
  <c r="R173" i="7"/>
  <c r="H173" i="7"/>
  <c r="R163" i="7"/>
  <c r="H163" i="7"/>
  <c r="R162" i="7"/>
  <c r="H162" i="7"/>
  <c r="R161" i="7"/>
  <c r="H161" i="7"/>
  <c r="R160" i="7"/>
  <c r="H160" i="7"/>
  <c r="R159" i="7"/>
  <c r="H159" i="7"/>
  <c r="R158" i="7"/>
  <c r="H158" i="7"/>
  <c r="R157" i="7"/>
  <c r="H157" i="7"/>
  <c r="R156" i="7"/>
  <c r="H156" i="7"/>
  <c r="R155" i="7"/>
  <c r="H155" i="7"/>
  <c r="R154" i="7"/>
  <c r="H154" i="7"/>
  <c r="AL128" i="7"/>
  <c r="AB128" i="7"/>
  <c r="R128" i="7"/>
  <c r="H128" i="7"/>
  <c r="AL127" i="7"/>
  <c r="AB127" i="7"/>
  <c r="R127" i="7"/>
  <c r="H127" i="7"/>
  <c r="AL126" i="7"/>
  <c r="AB126" i="7"/>
  <c r="R126" i="7"/>
  <c r="H126" i="7"/>
  <c r="AL125" i="7"/>
  <c r="AB125" i="7"/>
  <c r="R125" i="7"/>
  <c r="H125" i="7"/>
  <c r="AL124" i="7"/>
  <c r="AB124" i="7"/>
  <c r="R124" i="7"/>
  <c r="H124" i="7"/>
  <c r="AL123" i="7"/>
  <c r="AB123" i="7"/>
  <c r="R123" i="7"/>
  <c r="H123" i="7"/>
  <c r="AL122" i="7"/>
  <c r="AB122" i="7"/>
  <c r="R122" i="7"/>
  <c r="H122" i="7"/>
  <c r="AL121" i="7"/>
  <c r="AB121" i="7"/>
  <c r="R121" i="7"/>
  <c r="H121" i="7"/>
  <c r="AL120" i="7"/>
  <c r="AB120" i="7"/>
  <c r="R120" i="7"/>
  <c r="H120" i="7"/>
  <c r="AL119" i="7"/>
  <c r="AB119" i="7"/>
  <c r="R119" i="7"/>
  <c r="H119" i="7"/>
  <c r="AL112" i="7"/>
  <c r="AB112" i="7"/>
  <c r="R112" i="7"/>
  <c r="H112" i="7"/>
  <c r="AL111" i="7"/>
  <c r="AB111" i="7"/>
  <c r="R111" i="7"/>
  <c r="H111" i="7"/>
  <c r="AL110" i="7"/>
  <c r="AB110" i="7"/>
  <c r="R110" i="7"/>
  <c r="H110" i="7"/>
  <c r="AL109" i="7"/>
  <c r="AB109" i="7"/>
  <c r="R109" i="7"/>
  <c r="H109" i="7"/>
  <c r="AL108" i="7"/>
  <c r="AB108" i="7"/>
  <c r="R108" i="7"/>
  <c r="H108" i="7"/>
  <c r="AL107" i="7"/>
  <c r="AB107" i="7"/>
  <c r="R107" i="7"/>
  <c r="H107" i="7"/>
  <c r="AL106" i="7"/>
  <c r="AB106" i="7"/>
  <c r="R106" i="7"/>
  <c r="H106" i="7"/>
  <c r="AL105" i="7"/>
  <c r="AB105" i="7"/>
  <c r="R105" i="7"/>
  <c r="H105" i="7"/>
  <c r="AL104" i="7"/>
  <c r="AB104" i="7"/>
  <c r="R104" i="7"/>
  <c r="H104" i="7"/>
  <c r="AL103" i="7"/>
  <c r="AB103" i="7"/>
  <c r="R103" i="7"/>
  <c r="H103" i="7"/>
  <c r="AA225" i="17" l="1"/>
  <c r="AA227" i="17" s="1"/>
  <c r="AA225" i="14"/>
  <c r="AC183" i="7"/>
  <c r="AH183" i="7" s="1"/>
  <c r="AC199" i="7"/>
  <c r="AH199" i="7" s="1"/>
  <c r="I183" i="7"/>
  <c r="N183" i="7" s="1"/>
  <c r="I199" i="7"/>
  <c r="N199" i="7" s="1"/>
  <c r="I113" i="7"/>
  <c r="N113" i="7" s="1"/>
  <c r="I164" i="7"/>
  <c r="N164" i="7" s="1"/>
  <c r="I129" i="7"/>
  <c r="N129" i="7" s="1"/>
  <c r="AC129" i="7"/>
  <c r="AH129" i="7" s="1"/>
  <c r="AC113" i="7"/>
  <c r="AH113" i="7" s="1"/>
  <c r="AC200" i="7"/>
  <c r="AH200" i="7" s="1"/>
  <c r="AL163" i="7"/>
  <c r="AB163" i="7"/>
  <c r="AL162" i="7"/>
  <c r="AB162" i="7"/>
  <c r="AL161" i="7"/>
  <c r="AB161" i="7"/>
  <c r="AL160" i="7"/>
  <c r="AB160" i="7"/>
  <c r="AL159" i="7"/>
  <c r="AB159" i="7"/>
  <c r="AL158" i="7"/>
  <c r="AB158" i="7"/>
  <c r="AL157" i="7"/>
  <c r="AB157" i="7"/>
  <c r="AL156" i="7"/>
  <c r="AB156" i="7"/>
  <c r="AL155" i="7"/>
  <c r="AB155" i="7"/>
  <c r="AL154" i="7"/>
  <c r="AB154" i="7"/>
  <c r="AL147" i="7"/>
  <c r="AB147" i="7"/>
  <c r="R147" i="7"/>
  <c r="H147" i="7"/>
  <c r="AL146" i="7"/>
  <c r="AB146" i="7"/>
  <c r="R146" i="7"/>
  <c r="H146" i="7"/>
  <c r="AL145" i="7"/>
  <c r="AB145" i="7"/>
  <c r="R145" i="7"/>
  <c r="H145" i="7"/>
  <c r="AL144" i="7"/>
  <c r="AB144" i="7"/>
  <c r="R144" i="7"/>
  <c r="H144" i="7"/>
  <c r="AL143" i="7"/>
  <c r="AB143" i="7"/>
  <c r="R143" i="7"/>
  <c r="H143" i="7"/>
  <c r="AL142" i="7"/>
  <c r="AB142" i="7"/>
  <c r="R142" i="7"/>
  <c r="H142" i="7"/>
  <c r="AL141" i="7"/>
  <c r="AB141" i="7"/>
  <c r="R141" i="7"/>
  <c r="H141" i="7"/>
  <c r="AL140" i="7"/>
  <c r="AB140" i="7"/>
  <c r="R140" i="7"/>
  <c r="H140" i="7"/>
  <c r="AL139" i="7"/>
  <c r="AB139" i="7"/>
  <c r="R139" i="7"/>
  <c r="H139" i="7"/>
  <c r="AL138" i="7"/>
  <c r="AB138" i="7"/>
  <c r="R138" i="7"/>
  <c r="H138" i="7"/>
  <c r="AL93" i="7"/>
  <c r="AB93" i="7"/>
  <c r="AL92" i="7"/>
  <c r="AB92" i="7"/>
  <c r="AL91" i="7"/>
  <c r="AB91" i="7"/>
  <c r="AL90" i="7"/>
  <c r="AB90" i="7"/>
  <c r="AL89" i="7"/>
  <c r="AB89" i="7"/>
  <c r="AL88" i="7"/>
  <c r="AB88" i="7"/>
  <c r="AL87" i="7"/>
  <c r="AB87" i="7"/>
  <c r="AL86" i="7"/>
  <c r="AB86" i="7"/>
  <c r="AL85" i="7"/>
  <c r="AB85" i="7"/>
  <c r="AL84" i="7"/>
  <c r="AB84" i="7"/>
  <c r="AL77" i="7"/>
  <c r="AB77" i="7"/>
  <c r="AL76" i="7"/>
  <c r="AB76" i="7"/>
  <c r="AL75" i="7"/>
  <c r="AB75" i="7"/>
  <c r="AL74" i="7"/>
  <c r="AB74" i="7"/>
  <c r="AL73" i="7"/>
  <c r="AB73" i="7"/>
  <c r="AL72" i="7"/>
  <c r="AB72" i="7"/>
  <c r="AL71" i="7"/>
  <c r="AB71" i="7"/>
  <c r="AL70" i="7"/>
  <c r="AB70" i="7"/>
  <c r="AL69" i="7"/>
  <c r="AB69" i="7"/>
  <c r="AL68" i="7"/>
  <c r="AB68" i="7"/>
  <c r="AL58" i="7"/>
  <c r="AB58" i="7"/>
  <c r="AL57" i="7"/>
  <c r="AB57" i="7"/>
  <c r="AL56" i="7"/>
  <c r="AB56" i="7"/>
  <c r="AL55" i="7"/>
  <c r="AB55" i="7"/>
  <c r="AL54" i="7"/>
  <c r="AB54" i="7"/>
  <c r="AL53" i="7"/>
  <c r="AB53" i="7"/>
  <c r="AL52" i="7"/>
  <c r="AB52" i="7"/>
  <c r="AL51" i="7"/>
  <c r="AB51" i="7"/>
  <c r="AL50" i="7"/>
  <c r="AB50" i="7"/>
  <c r="AL49" i="7"/>
  <c r="AB49" i="7"/>
  <c r="AL42" i="7"/>
  <c r="AB42" i="7"/>
  <c r="AL41" i="7"/>
  <c r="AB41" i="7"/>
  <c r="AL40" i="7"/>
  <c r="AB40" i="7"/>
  <c r="AL39" i="7"/>
  <c r="AB39" i="7"/>
  <c r="AL38" i="7"/>
  <c r="AB38" i="7"/>
  <c r="AL37" i="7"/>
  <c r="AB37" i="7"/>
  <c r="AL36" i="7"/>
  <c r="AB36" i="7"/>
  <c r="AL35" i="7"/>
  <c r="AB35" i="7"/>
  <c r="AL34" i="7"/>
  <c r="AB34" i="7"/>
  <c r="AL33" i="7"/>
  <c r="AB33" i="7"/>
  <c r="R58" i="7"/>
  <c r="H58" i="7"/>
  <c r="R57" i="7"/>
  <c r="H57" i="7"/>
  <c r="R56" i="7"/>
  <c r="H56" i="7"/>
  <c r="R55" i="7"/>
  <c r="H55" i="7"/>
  <c r="R54" i="7"/>
  <c r="H54" i="7"/>
  <c r="R53" i="7"/>
  <c r="H53" i="7"/>
  <c r="R52" i="7"/>
  <c r="H52" i="7"/>
  <c r="R51" i="7"/>
  <c r="H51" i="7"/>
  <c r="R50" i="7"/>
  <c r="H50" i="7"/>
  <c r="R49" i="7"/>
  <c r="H49" i="7"/>
  <c r="R42" i="7"/>
  <c r="H42" i="7"/>
  <c r="R41" i="7"/>
  <c r="H41" i="7"/>
  <c r="R40" i="7"/>
  <c r="H40" i="7"/>
  <c r="R39" i="7"/>
  <c r="H39" i="7"/>
  <c r="R38" i="7"/>
  <c r="H38" i="7"/>
  <c r="R37" i="7"/>
  <c r="H37" i="7"/>
  <c r="R36" i="7"/>
  <c r="H36" i="7"/>
  <c r="R35" i="7"/>
  <c r="H35" i="7"/>
  <c r="R34" i="7"/>
  <c r="H34" i="7"/>
  <c r="R33" i="7"/>
  <c r="H33" i="7"/>
  <c r="R77" i="7"/>
  <c r="H77" i="7"/>
  <c r="R76" i="7"/>
  <c r="H76" i="7"/>
  <c r="R75" i="7"/>
  <c r="H75" i="7"/>
  <c r="R74" i="7"/>
  <c r="H74" i="7"/>
  <c r="R73" i="7"/>
  <c r="H73" i="7"/>
  <c r="R72" i="7"/>
  <c r="H72" i="7"/>
  <c r="R71" i="7"/>
  <c r="H71" i="7"/>
  <c r="R70" i="7"/>
  <c r="H70" i="7"/>
  <c r="R69" i="7"/>
  <c r="H69" i="7"/>
  <c r="R68" i="7"/>
  <c r="H68" i="7"/>
  <c r="R93" i="7"/>
  <c r="R92" i="7"/>
  <c r="R91" i="7"/>
  <c r="R90" i="7"/>
  <c r="R89" i="7"/>
  <c r="R84" i="7"/>
  <c r="R85" i="7"/>
  <c r="R86" i="7"/>
  <c r="R87" i="7"/>
  <c r="R88" i="7"/>
  <c r="H85" i="7"/>
  <c r="H86" i="7"/>
  <c r="H87" i="7"/>
  <c r="H88" i="7"/>
  <c r="H89" i="7"/>
  <c r="H90" i="7"/>
  <c r="H91" i="7"/>
  <c r="H92" i="7"/>
  <c r="H93" i="7"/>
  <c r="H84" i="7"/>
  <c r="AH201" i="7" l="1"/>
  <c r="I200" i="7"/>
  <c r="N200" i="7" s="1"/>
  <c r="N201" i="7" s="1"/>
  <c r="I184" i="7"/>
  <c r="N184" i="7" s="1"/>
  <c r="N185" i="7" s="1"/>
  <c r="I165" i="7"/>
  <c r="N165" i="7" s="1"/>
  <c r="N166" i="7" s="1"/>
  <c r="AC130" i="7"/>
  <c r="AH130" i="7" s="1"/>
  <c r="AH131" i="7" s="1"/>
  <c r="I114" i="7"/>
  <c r="N114" i="7" s="1"/>
  <c r="N115" i="7" s="1"/>
  <c r="AC184" i="7"/>
  <c r="AH184" i="7" s="1"/>
  <c r="AH185" i="7" s="1"/>
  <c r="AC59" i="7"/>
  <c r="AC114" i="7"/>
  <c r="AH114" i="7" s="1"/>
  <c r="AH115" i="7" s="1"/>
  <c r="I130" i="7"/>
  <c r="N130" i="7" s="1"/>
  <c r="N131" i="7" s="1"/>
  <c r="AC43" i="7"/>
  <c r="AH43" i="7" s="1"/>
  <c r="AC78" i="7"/>
  <c r="AH78" i="7" s="1"/>
  <c r="AC164" i="7"/>
  <c r="I59" i="7"/>
  <c r="N59" i="7" s="1"/>
  <c r="AC148" i="7"/>
  <c r="AH148" i="7" s="1"/>
  <c r="I148" i="7"/>
  <c r="AC94" i="7"/>
  <c r="AH94" i="7" s="1"/>
  <c r="I78" i="7"/>
  <c r="I94" i="7"/>
  <c r="N94" i="7" s="1"/>
  <c r="I43" i="7"/>
  <c r="N43" i="7" s="1"/>
  <c r="AL22" i="7"/>
  <c r="AL21" i="7"/>
  <c r="AA220" i="7" s="1"/>
  <c r="AA229" i="7" s="1"/>
  <c r="AC60" i="7" l="1"/>
  <c r="AH60" i="7" s="1"/>
  <c r="AH59" i="7"/>
  <c r="AC165" i="7"/>
  <c r="AH165" i="7" s="1"/>
  <c r="AH164" i="7"/>
  <c r="I60" i="7"/>
  <c r="N60" i="7" s="1"/>
  <c r="N61" i="7" s="1"/>
  <c r="AC44" i="7"/>
  <c r="AH44" i="7" s="1"/>
  <c r="AH45" i="7" s="1"/>
  <c r="AC79" i="7"/>
  <c r="AH79" i="7" s="1"/>
  <c r="AH80" i="7" s="1"/>
  <c r="I79" i="7"/>
  <c r="N79" i="7" s="1"/>
  <c r="N78" i="7"/>
  <c r="I149" i="7"/>
  <c r="N149" i="7" s="1"/>
  <c r="N148" i="7"/>
  <c r="AC149" i="7"/>
  <c r="AH149" i="7" s="1"/>
  <c r="AH150" i="7" s="1"/>
  <c r="AC95" i="7"/>
  <c r="AH95" i="7" s="1"/>
  <c r="AH96" i="7" s="1"/>
  <c r="I95" i="7"/>
  <c r="N95" i="7" s="1"/>
  <c r="N96" i="7" s="1"/>
  <c r="I44" i="7"/>
  <c r="N44" i="7" s="1"/>
  <c r="N45" i="7" s="1"/>
  <c r="AH61" i="7" l="1"/>
  <c r="AH166" i="7"/>
  <c r="N150" i="7"/>
  <c r="N80" i="7"/>
</calcChain>
</file>

<file path=xl/sharedStrings.xml><?xml version="1.0" encoding="utf-8"?>
<sst xmlns="http://schemas.openxmlformats.org/spreadsheetml/2006/main" count="2132" uniqueCount="139">
  <si>
    <t xml:space="preserve">Caselle </t>
  </si>
  <si>
    <t>Tipologia</t>
  </si>
  <si>
    <t xml:space="preserve">voto / giudizio </t>
  </si>
  <si>
    <t>punti</t>
  </si>
  <si>
    <t>su</t>
  </si>
  <si>
    <t>Diploma di maturità</t>
  </si>
  <si>
    <t>RIEPILOGO</t>
  </si>
  <si>
    <t xml:space="preserve">Totale titoli di servizio </t>
  </si>
  <si>
    <t>TOTALE generale</t>
  </si>
  <si>
    <t>NO</t>
  </si>
  <si>
    <t>TITOLO DI ACCESSO</t>
  </si>
  <si>
    <t>Tipologia titoli posseduti</t>
  </si>
  <si>
    <t>Qualifica corso socio-assistenziale</t>
  </si>
  <si>
    <t>Qualifica corso socio-sanitari</t>
  </si>
  <si>
    <t>SI</t>
  </si>
  <si>
    <t>ECDL Core</t>
  </si>
  <si>
    <t>ECDL Advanced</t>
  </si>
  <si>
    <t>ECDL Specialised</t>
  </si>
  <si>
    <t>NUOVA ECDL Base</t>
  </si>
  <si>
    <t>NUOVA ECDL Advanced</t>
  </si>
  <si>
    <t>NUOVA ECDL Specialised</t>
  </si>
  <si>
    <t>NUOVA ECDL Professional</t>
  </si>
  <si>
    <t>MICROSOFT MCAD o equivalente</t>
  </si>
  <si>
    <t>MICROSOFT MCSD o equivalente</t>
  </si>
  <si>
    <t>MICROSOFT MCDBA o equivalente</t>
  </si>
  <si>
    <t>EUCIP</t>
  </si>
  <si>
    <t>IC3</t>
  </si>
  <si>
    <t>MOUS (Microsoft Office User Specialist)</t>
  </si>
  <si>
    <t>CISCO (Cisco System)</t>
  </si>
  <si>
    <t>PEKIT</t>
  </si>
  <si>
    <t>EIPASS</t>
  </si>
  <si>
    <t>EIRSAF Full</t>
  </si>
  <si>
    <t>EIRSAF Four</t>
  </si>
  <si>
    <t>EIRSAF Green</t>
  </si>
  <si>
    <t>IIQ 7 Moduli</t>
  </si>
  <si>
    <t>IIQ 7 Moduli + 1 Skill Base</t>
  </si>
  <si>
    <t>IIQ 4 Moduli Advanced Level</t>
  </si>
  <si>
    <t>IDCert Digital Competence</t>
  </si>
  <si>
    <t>IDCert Digital Competence Advanced</t>
  </si>
  <si>
    <t>Si/No</t>
  </si>
  <si>
    <t>Totale titoli di cultura aggiuntivi</t>
  </si>
  <si>
    <t>Servizio prestato in qualità di collaboratore scolastico in:
a) scuole dell'infanzia statali, delle Regioni Sicilia e Val d'Aosta, delle province autonome di Trento e Bolzano;
b) Scuole primarie statali;
c) Scuole di istruzione secondaria o artistica statali, nelle istituzioni scolastiche e culturali italiane all'estero, nelle istituzioni convittuali</t>
  </si>
  <si>
    <t>Altro servizio prestato nelle scuole:
a) dell'infanzia statali, delle Regioni Sicilia e Val d'Aosta, delle province autonome di Trento e Bolzano;
b) primarie statali;
c) di istruzione secondaria o artistica statali;
d) nelle istituzioni scolastiche e culturali italiane all'estero, nelle istituzioni convittuali;
e) nei convitti annessi agli istituti tecnici e professionali, nei convitti nazionali e negli educandati femminili dello Stato, ivi compreso il servizio di insegnamento effettuato nei corsi C.R.A.C.I.S., servizio prestato come modello vivente</t>
  </si>
  <si>
    <t>Servizio prestato in qualità di collaboratore scolastico in:
a) scuole dell'infanzia non statali autorizzate;
b) scuole primarie non statali parificate, sussidiate o sussidiarie;
c) scuole di istruzione secondaria o artistica non statali pareggiate, legalmente riconosciute e convenzionate;
d) scuole non statali paritarie</t>
  </si>
  <si>
    <t>Altro servizio prestato in:
a) scuole dell'infanzia non statali autorizzate;
b) scuole primarie non statali parificate, sussidiate o sussidiarie;
c) scuole di istruzione secondaria o artistica non statali pareggiate, legalmente riconosciute e convenzionate;
d) scuole non statali paritarie</t>
  </si>
  <si>
    <t>Servizio prestato alle dirette dipendenze di amministrazioni statali, Enti locali, nei patronati scolastici o nei consorzi provinciali per l'istruzione tecnica</t>
  </si>
  <si>
    <t>Cognome e Nome</t>
  </si>
  <si>
    <t>DAL</t>
  </si>
  <si>
    <t>AL</t>
  </si>
  <si>
    <t>TOT GG</t>
  </si>
  <si>
    <t xml:space="preserve"> inserimento valori da tastiera</t>
  </si>
  <si>
    <t>Punteggio totale assegnato nel triennio precedente</t>
  </si>
  <si>
    <t xml:space="preserve">TITOLI  DI CULTURA CONSEGUITI  </t>
  </si>
  <si>
    <t>TITOLI  DI CULTURA DOPO L'ULTIMO AGGIORNAMENTO/INSERIMENTO</t>
  </si>
  <si>
    <t>Totale titoli culturali aggiuntivi</t>
  </si>
  <si>
    <t>Totale mesi 2017/2018</t>
  </si>
  <si>
    <t>Servizio svolto nell' a.s. 2017/2018</t>
  </si>
  <si>
    <t>Totale giorni 2017/2018</t>
  </si>
  <si>
    <t>Servizio svolto nell' a.s. 2018/2019</t>
  </si>
  <si>
    <t>Totale mesi 2018/2019</t>
  </si>
  <si>
    <t>Totale giorni 2018/2019</t>
  </si>
  <si>
    <t>Servizio svolto nell' a.s. 2019/2020</t>
  </si>
  <si>
    <t>Servizio svolto nell' a.s. 2020/2021</t>
  </si>
  <si>
    <t>Totale mesi 2019/2020</t>
  </si>
  <si>
    <t>Totale giorni 2019/2020</t>
  </si>
  <si>
    <t>Totale mesi 2020/2021</t>
  </si>
  <si>
    <t>Totale giorni 2020/2021</t>
  </si>
  <si>
    <t>Totale titoli di servizio a.s. 2018/2019</t>
  </si>
  <si>
    <t>Totale titoli di servizio a.s. 2017/2018</t>
  </si>
  <si>
    <t>Totale titoli di servizio a.s. 2019/2020</t>
  </si>
  <si>
    <t>Totale titoli di servizio a.s. 2020/2021</t>
  </si>
  <si>
    <t>Punteggio aggiuntivo titolo di accesso</t>
  </si>
  <si>
    <t>Qualifica triennale</t>
  </si>
  <si>
    <t>CALCOLO PUNTEGGIO GRADUATORIE DI ISTITUTO - COLLABORATORE SCOLASTICO</t>
  </si>
  <si>
    <t>(da compilare solo per variazione titolo di accesso)</t>
  </si>
  <si>
    <t>SERVIZIO SVOLTO SUCCESSIVAMENTE ALLA DATA DEL 30/10/2017</t>
  </si>
  <si>
    <t>Nessuna</t>
  </si>
  <si>
    <t>Totale titoli di servizio non statale</t>
  </si>
  <si>
    <t>Totale titoli di altro servizio statale</t>
  </si>
  <si>
    <t>Totale titoli di altro servizio non statale</t>
  </si>
  <si>
    <t>Totale titoli di servizio altre amministrazioni</t>
  </si>
  <si>
    <t xml:space="preserve"> inserimento valori con menu a tendina</t>
  </si>
  <si>
    <t>Servizio specifico statale (per ogni mese o frazione superiore a 15 giorni): 0,50</t>
  </si>
  <si>
    <t>Servizio non statale (per ogni mese o frazione superiore a 15 giorni): 0,25</t>
  </si>
  <si>
    <t>Altro servizio statale (per ogni mese o frazione superiore a 15 giorni): 0,15</t>
  </si>
  <si>
    <t>Altro servizio non statale (per ogni mese o frazione superiore a 15 giorni): 0,075</t>
  </si>
  <si>
    <t>Servizio altre amministrazioni (per ogni mese o frazione superiore a 15 giorni): 0,05</t>
  </si>
  <si>
    <t>Totale titoli di servizio specifico statale</t>
  </si>
  <si>
    <t>Scegli nuova certificazione conseguita</t>
  </si>
  <si>
    <t>Scegli certificazione precedentemente inserita</t>
  </si>
  <si>
    <t>Idoneità concorsi pubblici addetto aziende agrarie</t>
  </si>
  <si>
    <t>CALCOLO PUNTEGGIO GRADUATORIE DI ISTITUTO - ADDETTO AZIENDE AGRARIE</t>
  </si>
  <si>
    <t>CALCOLO PUNTEGGIO GRADUATORIE DI ISTITUTO - GUARDAROBIERE</t>
  </si>
  <si>
    <t>CALCOLO PUNTEGGIO GRADUATORIE DI ISTITUTO - ASSISTENTE TECNICO</t>
  </si>
  <si>
    <t>Scegli certificazione precedentemente conseguita</t>
  </si>
  <si>
    <t>Diploma di Laurea</t>
  </si>
  <si>
    <t>Idoneità in precedenti concorsi pubblici stesso profilo</t>
  </si>
  <si>
    <t>CALCOLO PUNTEGGIO GRADUATORIE DI ISTITUTO - ASSISTENTE AMMINISTRATIVO</t>
  </si>
  <si>
    <t>CALCOLO PUNTEGGIO GRADUATORIE DI ISTITUTO - CUOCO</t>
  </si>
  <si>
    <t>IDCert Digital Competence Specialized</t>
  </si>
  <si>
    <t>Altro servizio statale (per ogni mese o frazione superiore a 15 giorni): 0,10</t>
  </si>
  <si>
    <t>Altro servizio non statale (per ogni mese o frazione superiore a 15 giorni): 0,05</t>
  </si>
  <si>
    <t>Servizio prestato alle dirette dipendenze di Amministrazioni statali o Enti locali e nei patronati scolastici</t>
  </si>
  <si>
    <t>Servizio prestato in qualità di addetto alle aziende agrarie in:
a) scuole dell'infanzia statali, delle Regioni Sicilia e Val d'Aosta, delle province autonome di Trento e Bolzano;
b) Scuole primarie statali;
c) Scuole di istruzione secondaria o artistica statali, nelle istituzioni scolastiche e culturali italiane all'estero, nelle istituzioni convittuali</t>
  </si>
  <si>
    <t>Servizio prestato in qualità di guardarobiere o di aiutante guardarobiere in:
a) scuole dell'infanzia statali, delle Regioni Sicilia e Val d'Aosta, delle province autonome di Trento e Bolzano;
b) Scuole primarie statali;
c) Scuole di istruzione secondaria o artistica statali, nelle istituzioni scolastiche e culturali italiane all'estero, nelle istituzioni convittuali</t>
  </si>
  <si>
    <t>Servizio prestato in qualità di cuoco in:
a) scuole dell'infanzia statali, delle Regioni Sicilia e Val d'Aosta, delle province autonome di Trento e Bolzano;
b) Scuole primarie statali;
c) Scuole di istruzione secondaria o artistica statali, nelle istituzioni scolastiche e culturali italiane all'estero, nelle istituzioni convittuali</t>
  </si>
  <si>
    <t>Servizio prestato in qualità di responsabile amministrativo o assistente amministrativo in:
a) scuole dell'infanzia statali, delle Regioni Sicilia e Val d'Aosta, delle province autonome di Trento e Bolzano;
b) Scuole primarie statali;
c) Scuole di istruzione secondaria o artistica statali, nelle istituzioni scolastiche e culturali italiane all'estero, nelle istituzioni convittuali</t>
  </si>
  <si>
    <t>Altro servizio, ivi compreso il servizio di insegnamento nei corsi C.R.A.C.I.S. e il servizio prestato con rapporto di lavoro costituito con enti locali, servizio prestato come modello vivente, in una qualsiasi delle scuole seguenti:
a) scuole dell'infanzia statali, delle Regioni Sicilia e Val d'Aosta, delle province autonome di Trento e Bolzano;
b) Scuole primarie statali;
c) Scuole di istruzione secondaria o artistica statali, nelle istituzioni scolastiche e culturali italiane all'estero, nelle istituzioni convittuali</t>
  </si>
  <si>
    <t>Altro servizio, ivi compreso il servizio di insegnamento nei corsi C.R.A.C.I.S. e il servizio prestato con rapporto di lavoro costituito con enti locali, servizio prestato come modello vivente, in una qualsiasi delle scuole seguenti:
a) scuole dell'infanzia non statali autorizzate;
b) scuole primarie non statali parificate, sussidiate o sussidiarie;
c) scuole di istruzione secondaria o artistica non statali pareggiate, legalmente riconosciute e convenzionate;
d) scuole non statali paritarie</t>
  </si>
  <si>
    <t>Servizio prestato in qualità di cuoco in:
a) scuole dell'infanzia non statali autorizzate;
b) scuole primarie non statali parificate, sussidiate o sussidiarie;
c) scuole di istruzione secondaria o artistica non statali pareggiate, legalmente riconosciute e convenzionate;
d) scuole non statali paritarie</t>
  </si>
  <si>
    <t>Servizio prestato in qualità di responsabile amministrativo o assistente amministrativo in:
a) scuole dell'infanzia non statali autorizzate;
b) scuole primarie non statali parificate, sussidiate o sussidiarie;
c) scuole di istruzione secondaria o artistica non statali pareggiate, legalmente riconosciute e convenzionate;
d) scuole non statali paritarie</t>
  </si>
  <si>
    <t>Altro servizio prestato, ivi compreso il servizio di insegnamento effettuato nei corsi C.R.A.C.I.S., servizio prestato come modello vivente, nelle scuole:
a) dell'infanzia statali, delle Regioni Sicilia e Val d'Aosta, delle province autonome di Trento e Bolzano;
b) primarie statali;
c) di istruzione secondaria o artistica statali;
d) nelle istituzioni scolastiche e culturali italiane all'estero, nelle istituzioni convittuali;
e) nei convitti annessi agli istituti tecnici e professionali, nei convitti nazionali e negli educandati femminili dello Stato</t>
  </si>
  <si>
    <t>Altro servizio prestato, ivi compreso il servizio di insegnamento effettuato nei corsi C.R.A.C.I.S., servizio prestato come modello vivente, nelle scuole:
a) scuole dell'infanzia non statali autorizzate;
b) scuole primarie non statali parificate, sussidiate o sussidiarie;
c) scuole di istruzione secondaria o artistica non statali pareggiate, legalmente riconosciute e convenzionate;
d) scuole non statali paritarie</t>
  </si>
  <si>
    <t>Punteggio triennio precedente</t>
  </si>
  <si>
    <t>Attestato di add. prof. dattilografia o servizi mecc.</t>
  </si>
  <si>
    <t>Attestato di qualifica prof. art. 14 legge 875/1978</t>
  </si>
  <si>
    <t>Idoneità conc. pubb. nelle carriere di concetto ed e.</t>
  </si>
  <si>
    <t>Diploma precedentemente inserito</t>
  </si>
  <si>
    <t>Nuovo diploma conseguito</t>
  </si>
  <si>
    <t>Scegli titolo di accesso precedentemente inserito</t>
  </si>
  <si>
    <t>Scegli nuovo titolo di accesso</t>
  </si>
  <si>
    <t>Qualifica precedentemente inserita</t>
  </si>
  <si>
    <t>Nuova qualifica conseguita</t>
  </si>
  <si>
    <t>Operatore agrituristico</t>
  </si>
  <si>
    <t>Operatore agro industriale</t>
  </si>
  <si>
    <t>Operatore agro ambientale</t>
  </si>
  <si>
    <t xml:space="preserve">Nota 1: </t>
  </si>
  <si>
    <t>In caso di servizi coincidenti con lo stesso periodo (es. due servizi part-time), inserirne solo uno</t>
  </si>
  <si>
    <t>Nel servizio svolto inserire la data nel formato giorno/mese/anno oppure giorno-mese-anno</t>
  </si>
  <si>
    <t xml:space="preserve">Nota 2: </t>
  </si>
  <si>
    <t xml:space="preserve">Nota 3: </t>
  </si>
  <si>
    <t xml:space="preserve">Nota 4: </t>
  </si>
  <si>
    <t>©</t>
  </si>
  <si>
    <t>Francesco Gioffreda</t>
  </si>
  <si>
    <t>In caso di periodi coincidenti (es servizi parte time) è necessario inserirne solo uno</t>
  </si>
  <si>
    <t>Servizio prestato in qualità di addetto delle aziende agrarie in:
a) scuole dell'infanzia non statali autorizzate;
b) scuole primarie non statali parificate, sussidiate o sussidiarie;
c) scuole di istruzione secondaria o artistica non statali pareggiate, legalmente riconosciute e convenzionate;
d) scuole non statali paritarie</t>
  </si>
  <si>
    <t>Servizio prestato in qualità di guardarobiere o aiutante guardarobiere in:
a) scuole dell'infanzia non statali autorizzate;
b) scuole primarie non statali parificate, sussidiate o sussidiarie;
c) scuole di istruzione secondaria o artistica non statali pareggiate, legalmente riconosciute e convenzionate;
d) scuole non statali paritarie</t>
  </si>
  <si>
    <t>Servizio prestato in qualità di assistente tecnico in:
a) scuole dell'infanzia statali, delle Regioni Sicilia e Val d'Aosta, delle province autonome di Trento e Bolzano;
b) Scuole primarie statali;
c) Scuole di istruzione secondaria o artistica statali;
d) Istituzioni convittuali; istituzioni scolastiche e culturali italiane all'estero in qualità di assistente tecnico (limitatamente a tale profilo professionale)</t>
  </si>
  <si>
    <t>Servizio prestato in qualità di assistente tecnico in:
a) scuole dell'infanzia non statali autorizzate;
b) scuole primarie non statali parificate, sussidiate o sussidiarie;
c) scuole di istruzione secondaria o artistica non statali pareggiate, legalmente riconosciute e convenzionate;
d) scuole non statali paritarie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</si>
</sst>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5" x14ac:knownFonts="1">
    <font>
      <sz val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sz val="10"/>
      <name val="Calibri"/>
      <family val="2"/>
    </font>
    <font>
      <b/>
      <sz val="9"/>
      <name val="Calibri"/>
      <family val="2"/>
    </font>
    <font>
      <b/>
      <sz val="8"/>
      <name val="Calibri"/>
      <family val="2"/>
    </font>
    <font>
      <sz val="6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27"/>
      </patternFill>
    </fill>
    <fill>
      <patternFill patternType="solid">
        <fgColor theme="7" tint="0.59999389629810485"/>
        <bgColor indexed="27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27"/>
      </patternFill>
    </fill>
    <fill>
      <patternFill patternType="solid">
        <fgColor theme="0" tint="-4.9989318521683403E-2"/>
        <bgColor indexed="2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27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4" fillId="0" borderId="0" xfId="0" applyFont="1"/>
    <xf numFmtId="2" fontId="0" fillId="0" borderId="0" xfId="0" applyNumberFormat="1"/>
    <xf numFmtId="0" fontId="0" fillId="2" borderId="0" xfId="0" applyFill="1"/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2" fillId="12" borderId="0" xfId="0" applyFont="1" applyFill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2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0" fillId="0" borderId="24" xfId="0" applyBorder="1" applyAlignment="1" applyProtection="1">
      <alignment vertical="center"/>
    </xf>
    <xf numFmtId="0" fontId="0" fillId="0" borderId="31" xfId="0" applyBorder="1" applyAlignment="1" applyProtection="1">
      <alignment vertical="center"/>
    </xf>
    <xf numFmtId="0" fontId="0" fillId="0" borderId="22" xfId="0" applyBorder="1" applyAlignment="1" applyProtection="1">
      <alignment horizontal="center" vertical="center"/>
    </xf>
    <xf numFmtId="0" fontId="0" fillId="0" borderId="35" xfId="0" applyBorder="1" applyAlignment="1" applyProtection="1">
      <alignment vertical="center"/>
    </xf>
    <xf numFmtId="0" fontId="0" fillId="0" borderId="24" xfId="0" applyFill="1" applyBorder="1" applyAlignment="1" applyProtection="1">
      <alignment vertical="center"/>
    </xf>
    <xf numFmtId="0" fontId="0" fillId="0" borderId="2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10" fillId="0" borderId="1" xfId="0" applyFont="1" applyFill="1" applyBorder="1" applyAlignment="1" applyProtection="1">
      <alignment vertical="center" wrapText="1"/>
    </xf>
    <xf numFmtId="0" fontId="10" fillId="0" borderId="1" xfId="0" applyFont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0" fontId="10" fillId="0" borderId="1" xfId="0" applyFont="1" applyFill="1" applyBorder="1" applyAlignment="1" applyProtection="1">
      <alignment vertical="center"/>
      <protection locked="0"/>
    </xf>
    <xf numFmtId="0" fontId="11" fillId="0" borderId="24" xfId="0" applyFont="1" applyBorder="1" applyAlignment="1" applyProtection="1">
      <alignment vertical="center"/>
    </xf>
    <xf numFmtId="0" fontId="14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</xf>
    <xf numFmtId="0" fontId="5" fillId="0" borderId="31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horizontal="center" vertical="center"/>
    </xf>
    <xf numFmtId="14" fontId="1" fillId="6" borderId="1" xfId="0" applyNumberFormat="1" applyFont="1" applyFill="1" applyBorder="1" applyAlignment="1" applyProtection="1">
      <alignment horizontal="center" vertical="center"/>
      <protection locked="0"/>
    </xf>
    <xf numFmtId="1" fontId="4" fillId="3" borderId="16" xfId="0" applyNumberFormat="1" applyFont="1" applyFill="1" applyBorder="1" applyAlignment="1" applyProtection="1">
      <alignment horizontal="center" vertical="center"/>
    </xf>
    <xf numFmtId="1" fontId="4" fillId="3" borderId="3" xfId="0" applyNumberFormat="1" applyFont="1" applyFill="1" applyBorder="1" applyAlignment="1" applyProtection="1">
      <alignment horizontal="center" vertical="center"/>
    </xf>
    <xf numFmtId="1" fontId="4" fillId="3" borderId="17" xfId="0" applyNumberFormat="1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33" xfId="0" applyFont="1" applyBorder="1" applyAlignment="1" applyProtection="1">
      <alignment vertical="center" wrapText="1"/>
    </xf>
    <xf numFmtId="14" fontId="3" fillId="11" borderId="16" xfId="0" applyNumberFormat="1" applyFont="1" applyFill="1" applyBorder="1" applyAlignment="1" applyProtection="1">
      <alignment horizontal="center" vertical="center"/>
    </xf>
    <xf numFmtId="14" fontId="3" fillId="11" borderId="3" xfId="0" applyNumberFormat="1" applyFont="1" applyFill="1" applyBorder="1" applyAlignment="1" applyProtection="1">
      <alignment horizontal="center" vertical="center"/>
    </xf>
    <xf numFmtId="14" fontId="3" fillId="11" borderId="17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</xf>
    <xf numFmtId="14" fontId="3" fillId="0" borderId="20" xfId="0" applyNumberFormat="1" applyFont="1" applyFill="1" applyBorder="1" applyAlignment="1" applyProtection="1">
      <alignment horizontal="center" vertical="center"/>
    </xf>
    <xf numFmtId="14" fontId="3" fillId="0" borderId="0" xfId="0" applyNumberFormat="1" applyFont="1" applyFill="1" applyBorder="1" applyAlignment="1" applyProtection="1">
      <alignment horizontal="center" vertical="center"/>
    </xf>
    <xf numFmtId="14" fontId="3" fillId="0" borderId="21" xfId="0" applyNumberFormat="1" applyFont="1" applyFill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vertical="center" wrapText="1"/>
    </xf>
    <xf numFmtId="0" fontId="4" fillId="0" borderId="11" xfId="0" applyFont="1" applyBorder="1" applyAlignment="1" applyProtection="1">
      <alignment vertical="center" wrapText="1"/>
    </xf>
    <xf numFmtId="0" fontId="4" fillId="0" borderId="26" xfId="0" applyFont="1" applyBorder="1" applyAlignment="1" applyProtection="1">
      <alignment vertical="center" wrapText="1"/>
    </xf>
    <xf numFmtId="0" fontId="6" fillId="0" borderId="9" xfId="0" applyFont="1" applyBorder="1" applyAlignment="1" applyProtection="1">
      <alignment horizontal="center" vertical="center" wrapText="1"/>
    </xf>
    <xf numFmtId="2" fontId="0" fillId="0" borderId="1" xfId="0" applyNumberFormat="1" applyFont="1" applyBorder="1" applyAlignment="1" applyProtection="1">
      <alignment vertical="center"/>
    </xf>
    <xf numFmtId="2" fontId="3" fillId="9" borderId="1" xfId="0" applyNumberFormat="1" applyFont="1" applyFill="1" applyBorder="1" applyAlignment="1" applyProtection="1">
      <alignment vertical="center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14" fontId="4" fillId="3" borderId="16" xfId="0" applyNumberFormat="1" applyFont="1" applyFill="1" applyBorder="1" applyAlignment="1" applyProtection="1">
      <alignment horizontal="center" vertical="center"/>
    </xf>
    <xf numFmtId="14" fontId="4" fillId="3" borderId="17" xfId="0" applyNumberFormat="1" applyFont="1" applyFill="1" applyBorder="1" applyAlignment="1" applyProtection="1">
      <alignment horizontal="center" vertical="center"/>
    </xf>
    <xf numFmtId="2" fontId="4" fillId="3" borderId="1" xfId="0" applyNumberFormat="1" applyFont="1" applyFill="1" applyBorder="1" applyAlignment="1" applyProtection="1">
      <alignment horizontal="center" vertical="center"/>
    </xf>
    <xf numFmtId="14" fontId="3" fillId="10" borderId="1" xfId="0" applyNumberFormat="1" applyFont="1" applyFill="1" applyBorder="1" applyAlignment="1" applyProtection="1">
      <alignment horizontal="center" vertical="center"/>
    </xf>
    <xf numFmtId="2" fontId="3" fillId="10" borderId="16" xfId="0" applyNumberFormat="1" applyFont="1" applyFill="1" applyBorder="1" applyAlignment="1" applyProtection="1">
      <alignment horizontal="center" vertical="center"/>
    </xf>
    <xf numFmtId="2" fontId="3" fillId="10" borderId="3" xfId="0" applyNumberFormat="1" applyFont="1" applyFill="1" applyBorder="1" applyAlignment="1" applyProtection="1">
      <alignment horizontal="center" vertical="center"/>
    </xf>
    <xf numFmtId="2" fontId="3" fillId="10" borderId="17" xfId="0" applyNumberFormat="1" applyFont="1" applyFill="1" applyBorder="1" applyAlignment="1" applyProtection="1">
      <alignment horizontal="center" vertical="center"/>
    </xf>
    <xf numFmtId="14" fontId="4" fillId="3" borderId="1" xfId="0" applyNumberFormat="1" applyFont="1" applyFill="1" applyBorder="1" applyAlignment="1" applyProtection="1">
      <alignment horizontal="center" vertical="center"/>
    </xf>
    <xf numFmtId="14" fontId="4" fillId="3" borderId="10" xfId="0" applyNumberFormat="1" applyFont="1" applyFill="1" applyBorder="1" applyAlignment="1" applyProtection="1">
      <alignment horizontal="center" vertical="center"/>
    </xf>
    <xf numFmtId="14" fontId="4" fillId="3" borderId="11" xfId="0" applyNumberFormat="1" applyFont="1" applyFill="1" applyBorder="1" applyAlignment="1" applyProtection="1">
      <alignment horizontal="center" vertical="center"/>
    </xf>
    <xf numFmtId="14" fontId="4" fillId="3" borderId="12" xfId="0" applyNumberFormat="1" applyFont="1" applyFill="1" applyBorder="1" applyAlignment="1" applyProtection="1">
      <alignment horizontal="center" vertical="center"/>
    </xf>
    <xf numFmtId="14" fontId="4" fillId="3" borderId="20" xfId="0" applyNumberFormat="1" applyFont="1" applyFill="1" applyBorder="1" applyAlignment="1" applyProtection="1">
      <alignment horizontal="center" vertical="center"/>
    </xf>
    <xf numFmtId="14" fontId="4" fillId="3" borderId="0" xfId="0" applyNumberFormat="1" applyFont="1" applyFill="1" applyBorder="1" applyAlignment="1" applyProtection="1">
      <alignment horizontal="center" vertical="center"/>
    </xf>
    <xf numFmtId="14" fontId="4" fillId="3" borderId="21" xfId="0" applyNumberFormat="1" applyFont="1" applyFill="1" applyBorder="1" applyAlignment="1" applyProtection="1">
      <alignment horizontal="center" vertical="center"/>
    </xf>
    <xf numFmtId="14" fontId="4" fillId="3" borderId="13" xfId="0" applyNumberFormat="1" applyFont="1" applyFill="1" applyBorder="1" applyAlignment="1" applyProtection="1">
      <alignment horizontal="center" vertical="center"/>
    </xf>
    <xf numFmtId="14" fontId="4" fillId="3" borderId="14" xfId="0" applyNumberFormat="1" applyFont="1" applyFill="1" applyBorder="1" applyAlignment="1" applyProtection="1">
      <alignment horizontal="center" vertical="center"/>
    </xf>
    <xf numFmtId="14" fontId="4" fillId="3" borderId="15" xfId="0" applyNumberFormat="1" applyFont="1" applyFill="1" applyBorder="1" applyAlignment="1" applyProtection="1">
      <alignment horizontal="center" vertical="center"/>
    </xf>
    <xf numFmtId="14" fontId="3" fillId="11" borderId="20" xfId="0" applyNumberFormat="1" applyFont="1" applyFill="1" applyBorder="1" applyAlignment="1" applyProtection="1">
      <alignment horizontal="center" vertical="center"/>
    </xf>
    <xf numFmtId="14" fontId="3" fillId="11" borderId="0" xfId="0" applyNumberFormat="1" applyFont="1" applyFill="1" applyBorder="1" applyAlignment="1" applyProtection="1">
      <alignment horizontal="center" vertical="center"/>
    </xf>
    <xf numFmtId="14" fontId="3" fillId="11" borderId="21" xfId="0" applyNumberFormat="1" applyFont="1" applyFill="1" applyBorder="1" applyAlignment="1" applyProtection="1">
      <alignment horizontal="center" vertical="center"/>
    </xf>
    <xf numFmtId="0" fontId="2" fillId="12" borderId="18" xfId="0" applyFont="1" applyFill="1" applyBorder="1" applyAlignment="1" applyProtection="1">
      <alignment horizontal="center" vertical="center"/>
    </xf>
    <xf numFmtId="14" fontId="4" fillId="3" borderId="3" xfId="0" applyNumberFormat="1" applyFont="1" applyFill="1" applyBorder="1" applyAlignment="1" applyProtection="1">
      <alignment horizontal="center" vertical="center"/>
    </xf>
    <xf numFmtId="14" fontId="3" fillId="10" borderId="10" xfId="0" applyNumberFormat="1" applyFont="1" applyFill="1" applyBorder="1" applyAlignment="1" applyProtection="1">
      <alignment horizontal="center" vertical="center"/>
    </xf>
    <xf numFmtId="14" fontId="3" fillId="10" borderId="11" xfId="0" applyNumberFormat="1" applyFont="1" applyFill="1" applyBorder="1" applyAlignment="1" applyProtection="1">
      <alignment horizontal="center" vertical="center"/>
    </xf>
    <xf numFmtId="14" fontId="3" fillId="10" borderId="12" xfId="0" applyNumberFormat="1" applyFont="1" applyFill="1" applyBorder="1" applyAlignment="1" applyProtection="1">
      <alignment horizontal="center" vertical="center"/>
    </xf>
    <xf numFmtId="14" fontId="3" fillId="13" borderId="1" xfId="0" applyNumberFormat="1" applyFont="1" applyFill="1" applyBorder="1" applyAlignment="1" applyProtection="1">
      <alignment horizontal="center" vertical="center"/>
    </xf>
    <xf numFmtId="0" fontId="2" fillId="12" borderId="11" xfId="0" applyFont="1" applyFill="1" applyBorder="1" applyAlignment="1" applyProtection="1">
      <alignment horizontal="center" vertical="center"/>
    </xf>
    <xf numFmtId="0" fontId="2" fillId="12" borderId="0" xfId="0" applyFont="1" applyFill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2" fontId="3" fillId="10" borderId="1" xfId="0" applyNumberFormat="1" applyFont="1" applyFill="1" applyBorder="1" applyAlignment="1" applyProtection="1">
      <alignment horizontal="center" vertical="center"/>
    </xf>
    <xf numFmtId="14" fontId="3" fillId="10" borderId="16" xfId="0" applyNumberFormat="1" applyFont="1" applyFill="1" applyBorder="1" applyAlignment="1" applyProtection="1">
      <alignment horizontal="center" vertical="center"/>
    </xf>
    <xf numFmtId="14" fontId="3" fillId="10" borderId="3" xfId="0" applyNumberFormat="1" applyFont="1" applyFill="1" applyBorder="1" applyAlignment="1" applyProtection="1">
      <alignment horizontal="center" vertical="center"/>
    </xf>
    <xf numFmtId="14" fontId="3" fillId="10" borderId="17" xfId="0" applyNumberFormat="1" applyFont="1" applyFill="1" applyBorder="1" applyAlignment="1" applyProtection="1">
      <alignment horizontal="center" vertical="center"/>
    </xf>
    <xf numFmtId="14" fontId="3" fillId="11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 wrapText="1"/>
    </xf>
    <xf numFmtId="0" fontId="4" fillId="0" borderId="23" xfId="0" applyFont="1" applyBorder="1" applyAlignment="1" applyProtection="1">
      <alignment vertical="top" wrapText="1"/>
    </xf>
    <xf numFmtId="164" fontId="4" fillId="3" borderId="1" xfId="0" applyNumberFormat="1" applyFont="1" applyFill="1" applyBorder="1" applyAlignment="1" applyProtection="1">
      <alignment horizontal="center" vertical="center"/>
    </xf>
    <xf numFmtId="164" fontId="3" fillId="1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 wrapText="1"/>
    </xf>
    <xf numFmtId="0" fontId="0" fillId="12" borderId="4" xfId="0" applyFill="1" applyBorder="1" applyAlignment="1" applyProtection="1">
      <alignment horizontal="center" vertical="center"/>
    </xf>
    <xf numFmtId="0" fontId="0" fillId="12" borderId="1" xfId="0" applyFill="1" applyBorder="1" applyAlignment="1" applyProtection="1">
      <alignment horizontal="center" vertical="center"/>
    </xf>
    <xf numFmtId="0" fontId="0" fillId="12" borderId="5" xfId="0" applyFill="1" applyBorder="1" applyAlignment="1" applyProtection="1">
      <alignment horizontal="center" vertical="center"/>
    </xf>
    <xf numFmtId="0" fontId="7" fillId="8" borderId="4" xfId="0" applyFont="1" applyFill="1" applyBorder="1" applyAlignment="1" applyProtection="1">
      <alignment horizontal="center" vertical="center"/>
    </xf>
    <xf numFmtId="0" fontId="7" fillId="8" borderId="1" xfId="0" applyFont="1" applyFill="1" applyBorder="1" applyAlignment="1" applyProtection="1">
      <alignment horizontal="center" vertical="center"/>
    </xf>
    <xf numFmtId="0" fontId="7" fillId="8" borderId="27" xfId="0" applyFont="1" applyFill="1" applyBorder="1" applyAlignment="1" applyProtection="1">
      <alignment horizontal="center" vertical="center"/>
    </xf>
    <xf numFmtId="0" fontId="7" fillId="8" borderId="28" xfId="0" applyFont="1" applyFill="1" applyBorder="1" applyAlignment="1" applyProtection="1">
      <alignment horizontal="center" vertical="center"/>
    </xf>
    <xf numFmtId="164" fontId="7" fillId="8" borderId="1" xfId="0" applyNumberFormat="1" applyFont="1" applyFill="1" applyBorder="1" applyAlignment="1" applyProtection="1">
      <alignment horizontal="center" vertical="center"/>
    </xf>
    <xf numFmtId="164" fontId="7" fillId="8" borderId="5" xfId="0" applyNumberFormat="1" applyFont="1" applyFill="1" applyBorder="1" applyAlignment="1" applyProtection="1">
      <alignment horizontal="center" vertical="center"/>
    </xf>
    <xf numFmtId="164" fontId="7" fillId="8" borderId="28" xfId="0" applyNumberFormat="1" applyFont="1" applyFill="1" applyBorder="1" applyAlignment="1" applyProtection="1">
      <alignment horizontal="center" vertical="center"/>
    </xf>
    <xf numFmtId="164" fontId="7" fillId="8" borderId="29" xfId="0" applyNumberFormat="1" applyFont="1" applyFill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/>
    </xf>
    <xf numFmtId="164" fontId="0" fillId="0" borderId="1" xfId="0" applyNumberFormat="1" applyBorder="1" applyAlignment="1" applyProtection="1">
      <alignment horizontal="center" vertical="center"/>
    </xf>
    <xf numFmtId="164" fontId="0" fillId="0" borderId="5" xfId="0" applyNumberFormat="1" applyBorder="1" applyAlignment="1" applyProtection="1">
      <alignment horizontal="center" vertical="center"/>
    </xf>
    <xf numFmtId="0" fontId="6" fillId="9" borderId="4" xfId="0" applyFont="1" applyFill="1" applyBorder="1" applyAlignment="1" applyProtection="1">
      <alignment horizontal="left" vertical="center"/>
    </xf>
    <xf numFmtId="0" fontId="6" fillId="9" borderId="1" xfId="0" applyFont="1" applyFill="1" applyBorder="1" applyAlignment="1" applyProtection="1">
      <alignment horizontal="left" vertical="center"/>
    </xf>
    <xf numFmtId="164" fontId="6" fillId="9" borderId="1" xfId="0" applyNumberFormat="1" applyFont="1" applyFill="1" applyBorder="1" applyAlignment="1" applyProtection="1">
      <alignment horizontal="center" vertical="center"/>
    </xf>
    <xf numFmtId="164" fontId="6" fillId="9" borderId="5" xfId="0" applyNumberFormat="1" applyFont="1" applyFill="1" applyBorder="1" applyAlignment="1" applyProtection="1">
      <alignment horizontal="center" vertical="center"/>
    </xf>
    <xf numFmtId="2" fontId="8" fillId="0" borderId="36" xfId="0" applyNumberFormat="1" applyFont="1" applyBorder="1" applyAlignment="1" applyProtection="1">
      <alignment horizontal="center" vertical="center"/>
    </xf>
    <xf numFmtId="2" fontId="8" fillId="0" borderId="37" xfId="0" applyNumberFormat="1" applyFont="1" applyBorder="1" applyAlignment="1" applyProtection="1">
      <alignment horizontal="center" vertical="center"/>
    </xf>
    <xf numFmtId="2" fontId="8" fillId="0" borderId="38" xfId="0" applyNumberFormat="1" applyFont="1" applyBorder="1" applyAlignment="1" applyProtection="1">
      <alignment horizontal="center" vertical="center"/>
    </xf>
    <xf numFmtId="14" fontId="3" fillId="13" borderId="2" xfId="0" applyNumberFormat="1" applyFont="1" applyFill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NumberFormat="1" applyFont="1" applyBorder="1" applyAlignment="1" applyProtection="1">
      <alignment horizontal="left" vertical="center"/>
    </xf>
    <xf numFmtId="0" fontId="7" fillId="0" borderId="6" xfId="0" applyNumberFormat="1" applyFont="1" applyBorder="1" applyAlignment="1" applyProtection="1">
      <alignment horizontal="left" vertical="center"/>
    </xf>
    <xf numFmtId="0" fontId="7" fillId="0" borderId="7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top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3" fillId="9" borderId="1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1" fontId="0" fillId="6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</xf>
    <xf numFmtId="0" fontId="0" fillId="6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7" fillId="7" borderId="1" xfId="0" applyFont="1" applyFill="1" applyBorder="1" applyAlignment="1" applyProtection="1">
      <alignment horizontal="left" vertical="center"/>
      <protection locked="0"/>
    </xf>
    <xf numFmtId="2" fontId="3" fillId="9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0" fontId="4" fillId="7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7" borderId="1" xfId="0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2" fontId="0" fillId="0" borderId="1" xfId="0" applyNumberFormat="1" applyFont="1" applyBorder="1" applyAlignment="1" applyProtection="1">
      <alignment horizontal="center" vertical="center"/>
    </xf>
    <xf numFmtId="0" fontId="10" fillId="5" borderId="16" xfId="0" applyFont="1" applyFill="1" applyBorder="1" applyAlignment="1" applyProtection="1">
      <alignment horizontal="center" vertical="center"/>
      <protection locked="0"/>
    </xf>
    <xf numFmtId="0" fontId="10" fillId="5" borderId="17" xfId="0" applyFont="1" applyFill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FF00"/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uilscuola.it/dove-siamo/?doing_wp_cron=1616340529.5181460380554199218750" TargetMode="External"/><Relationship Id="rId2" Type="http://schemas.openxmlformats.org/officeDocument/2006/relationships/hyperlink" Target="https://uilscuola.it/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uilscuola.it/dove-siamo/?doing_wp_cron=1616340529.5181460380554199218750" TargetMode="External"/><Relationship Id="rId2" Type="http://schemas.openxmlformats.org/officeDocument/2006/relationships/hyperlink" Target="https://uilscuola.it/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s://uilscuola.it/dove-siamo/?doing_wp_cron=1616340529.5181460380554199218750" TargetMode="External"/><Relationship Id="rId2" Type="http://schemas.openxmlformats.org/officeDocument/2006/relationships/hyperlink" Target="https://uilscuola.it/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s://uilscuola.it/dove-siamo/?doing_wp_cron=1616340529.5181460380554199218750" TargetMode="External"/><Relationship Id="rId2" Type="http://schemas.openxmlformats.org/officeDocument/2006/relationships/hyperlink" Target="https://uilscuola.it/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s://uilscuola.it/dove-siamo/?doing_wp_cron=1616340529.5181460380554199218750" TargetMode="External"/><Relationship Id="rId2" Type="http://schemas.openxmlformats.org/officeDocument/2006/relationships/hyperlink" Target="https://uilscuola.it/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https://uilscuola.it/dove-siamo/?doing_wp_cron=1616340529.5181460380554199218750" TargetMode="External"/><Relationship Id="rId2" Type="http://schemas.openxmlformats.org/officeDocument/2006/relationships/hyperlink" Target="https://uilscuola.it/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62774</xdr:colOff>
      <xdr:row>0</xdr:row>
      <xdr:rowOff>130625</xdr:rowOff>
    </xdr:from>
    <xdr:to>
      <xdr:col>26</xdr:col>
      <xdr:colOff>38610</xdr:colOff>
      <xdr:row>4</xdr:row>
      <xdr:rowOff>103051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7854" y="130625"/>
          <a:ext cx="2178016" cy="642986"/>
        </a:xfrm>
        <a:prstGeom prst="rect">
          <a:avLst/>
        </a:prstGeom>
        <a:ln w="9525">
          <a:solidFill>
            <a:schemeClr val="tx1"/>
          </a:solidFill>
        </a:ln>
      </xdr:spPr>
    </xdr:pic>
    <xdr:clientData/>
  </xdr:twoCellAnchor>
  <xdr:twoCellAnchor>
    <xdr:from>
      <xdr:col>5</xdr:col>
      <xdr:colOff>97973</xdr:colOff>
      <xdr:row>0</xdr:row>
      <xdr:rowOff>0</xdr:rowOff>
    </xdr:from>
    <xdr:to>
      <xdr:col>12</xdr:col>
      <xdr:colOff>122714</xdr:colOff>
      <xdr:row>4</xdr:row>
      <xdr:rowOff>111760</xdr:rowOff>
    </xdr:to>
    <xdr:sp macro="" textlink="">
      <xdr:nvSpPr>
        <xdr:cNvPr id="3" name="CasellaDiTesto 2">
          <a:hlinkClick xmlns:r="http://schemas.openxmlformats.org/officeDocument/2006/relationships" r:id="rId2"/>
        </xdr:cNvPr>
        <xdr:cNvSpPr txBox="1"/>
      </xdr:nvSpPr>
      <xdr:spPr>
        <a:xfrm>
          <a:off x="997133" y="0"/>
          <a:ext cx="1487781" cy="7823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900"/>
            <a:t>Segreteria Nazionale</a:t>
          </a:r>
        </a:p>
        <a:p>
          <a:pPr algn="ctr"/>
          <a:r>
            <a:rPr lang="it-IT" sz="900"/>
            <a:t>Via Marino Laziale, 44</a:t>
          </a:r>
        </a:p>
        <a:p>
          <a:pPr algn="ctr"/>
          <a:r>
            <a:rPr lang="it-IT" sz="900"/>
            <a:t>00179 - Roma</a:t>
          </a:r>
        </a:p>
        <a:p>
          <a:pPr algn="ctr"/>
          <a:r>
            <a:rPr lang="it-IT" sz="900" u="sng">
              <a:solidFill>
                <a:srgbClr val="0000FF"/>
              </a:solidFill>
            </a:rPr>
            <a:t>www.uilscuola.it</a:t>
          </a:r>
        </a:p>
      </xdr:txBody>
    </xdr:sp>
    <xdr:clientData/>
  </xdr:twoCellAnchor>
  <xdr:twoCellAnchor>
    <xdr:from>
      <xdr:col>26</xdr:col>
      <xdr:colOff>145473</xdr:colOff>
      <xdr:row>1</xdr:row>
      <xdr:rowOff>3741</xdr:rowOff>
    </xdr:from>
    <xdr:to>
      <xdr:col>29</xdr:col>
      <xdr:colOff>36695</xdr:colOff>
      <xdr:row>4</xdr:row>
      <xdr:rowOff>38365</xdr:rowOff>
    </xdr:to>
    <xdr:sp macro="" textlink="">
      <xdr:nvSpPr>
        <xdr:cNvPr id="4" name="CasellaDiTesto 3"/>
        <xdr:cNvSpPr txBox="1"/>
      </xdr:nvSpPr>
      <xdr:spPr>
        <a:xfrm>
          <a:off x="4892733" y="171381"/>
          <a:ext cx="737042" cy="5375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it-IT" sz="900"/>
            <a:t>Le</a:t>
          </a:r>
          <a:r>
            <a:rPr lang="it-IT" sz="900" baseline="0"/>
            <a:t> nostre</a:t>
          </a:r>
        </a:p>
        <a:p>
          <a:r>
            <a:rPr lang="it-IT" sz="900" baseline="0"/>
            <a:t>sedi</a:t>
          </a:r>
          <a:endParaRPr lang="it-IT" sz="900" u="sng">
            <a:solidFill>
              <a:srgbClr val="0000FF"/>
            </a:solidFill>
          </a:endParaRPr>
        </a:p>
      </xdr:txBody>
    </xdr:sp>
    <xdr:clientData/>
  </xdr:twoCellAnchor>
  <xdr:twoCellAnchor>
    <xdr:from>
      <xdr:col>28</xdr:col>
      <xdr:colOff>170683</xdr:colOff>
      <xdr:row>0</xdr:row>
      <xdr:rowOff>132608</xdr:rowOff>
    </xdr:from>
    <xdr:to>
      <xdr:col>31</xdr:col>
      <xdr:colOff>157179</xdr:colOff>
      <xdr:row>4</xdr:row>
      <xdr:rowOff>57249</xdr:rowOff>
    </xdr:to>
    <xdr:pic>
      <xdr:nvPicPr>
        <xdr:cNvPr id="5" name="Immagine 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0403" y="132608"/>
          <a:ext cx="557996" cy="595201"/>
        </a:xfrm>
        <a:prstGeom prst="rect">
          <a:avLst/>
        </a:prstGeom>
      </xdr:spPr>
    </xdr:pic>
    <xdr:clientData/>
  </xdr:twoCellAnchor>
  <xdr:oneCellAnchor>
    <xdr:from>
      <xdr:col>13</xdr:col>
      <xdr:colOff>62774</xdr:colOff>
      <xdr:row>205</xdr:row>
      <xdr:rowOff>130625</xdr:rowOff>
    </xdr:from>
    <xdr:ext cx="2185636" cy="647340"/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7854" y="34329185"/>
          <a:ext cx="2185636" cy="647340"/>
        </a:xfrm>
        <a:prstGeom prst="rect">
          <a:avLst/>
        </a:prstGeom>
        <a:ln w="9525">
          <a:solidFill>
            <a:schemeClr val="tx1"/>
          </a:solidFill>
        </a:ln>
      </xdr:spPr>
    </xdr:pic>
    <xdr:clientData/>
  </xdr:oneCellAnchor>
  <xdr:twoCellAnchor>
    <xdr:from>
      <xdr:col>5</xdr:col>
      <xdr:colOff>112260</xdr:colOff>
      <xdr:row>205</xdr:row>
      <xdr:rowOff>28575</xdr:rowOff>
    </xdr:from>
    <xdr:to>
      <xdr:col>12</xdr:col>
      <xdr:colOff>137001</xdr:colOff>
      <xdr:row>209</xdr:row>
      <xdr:rowOff>140335</xdr:rowOff>
    </xdr:to>
    <xdr:sp macro="" textlink="">
      <xdr:nvSpPr>
        <xdr:cNvPr id="7" name="CasellaDiTesto 6">
          <a:hlinkClick xmlns:r="http://schemas.openxmlformats.org/officeDocument/2006/relationships" r:id="rId2"/>
        </xdr:cNvPr>
        <xdr:cNvSpPr txBox="1"/>
      </xdr:nvSpPr>
      <xdr:spPr>
        <a:xfrm>
          <a:off x="1007610" y="34161413"/>
          <a:ext cx="1486829" cy="8880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900"/>
            <a:t>Segreteria Nazionale</a:t>
          </a:r>
        </a:p>
        <a:p>
          <a:pPr algn="ctr"/>
          <a:r>
            <a:rPr lang="it-IT" sz="900"/>
            <a:t>Via Marino Laziale, 44</a:t>
          </a:r>
        </a:p>
        <a:p>
          <a:pPr algn="ctr"/>
          <a:r>
            <a:rPr lang="it-IT" sz="900"/>
            <a:t>00179 - Roma</a:t>
          </a:r>
        </a:p>
        <a:p>
          <a:pPr algn="ctr"/>
          <a:r>
            <a:rPr lang="it-IT" sz="900" u="sng">
              <a:solidFill>
                <a:srgbClr val="0000FF"/>
              </a:solidFill>
            </a:rPr>
            <a:t>www.uilscuola.it</a:t>
          </a:r>
        </a:p>
      </xdr:txBody>
    </xdr:sp>
    <xdr:clientData/>
  </xdr:twoCellAnchor>
  <xdr:twoCellAnchor>
    <xdr:from>
      <xdr:col>26</xdr:col>
      <xdr:colOff>140393</xdr:colOff>
      <xdr:row>205</xdr:row>
      <xdr:rowOff>122748</xdr:rowOff>
    </xdr:from>
    <xdr:to>
      <xdr:col>29</xdr:col>
      <xdr:colOff>31615</xdr:colOff>
      <xdr:row>208</xdr:row>
      <xdr:rowOff>139965</xdr:rowOff>
    </xdr:to>
    <xdr:sp macro="" textlink="">
      <xdr:nvSpPr>
        <xdr:cNvPr id="8" name="CasellaDiTesto 7"/>
        <xdr:cNvSpPr txBox="1"/>
      </xdr:nvSpPr>
      <xdr:spPr>
        <a:xfrm>
          <a:off x="4887653" y="34321308"/>
          <a:ext cx="737042" cy="6268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it-IT" sz="900"/>
            <a:t>Le</a:t>
          </a:r>
          <a:r>
            <a:rPr lang="it-IT" sz="900" baseline="0"/>
            <a:t> nostre</a:t>
          </a:r>
        </a:p>
        <a:p>
          <a:r>
            <a:rPr lang="it-IT" sz="900" baseline="0"/>
            <a:t>sedi</a:t>
          </a:r>
          <a:endParaRPr lang="it-IT" sz="900" u="sng">
            <a:solidFill>
              <a:srgbClr val="0000FF"/>
            </a:solidFill>
          </a:endParaRPr>
        </a:p>
      </xdr:txBody>
    </xdr:sp>
    <xdr:clientData/>
  </xdr:twoCellAnchor>
  <xdr:twoCellAnchor>
    <xdr:from>
      <xdr:col>28</xdr:col>
      <xdr:colOff>170683</xdr:colOff>
      <xdr:row>205</xdr:row>
      <xdr:rowOff>132608</xdr:rowOff>
    </xdr:from>
    <xdr:to>
      <xdr:col>31</xdr:col>
      <xdr:colOff>157179</xdr:colOff>
      <xdr:row>209</xdr:row>
      <xdr:rowOff>49418</xdr:rowOff>
    </xdr:to>
    <xdr:pic>
      <xdr:nvPicPr>
        <xdr:cNvPr id="9" name="Immagine 8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0403" y="34331168"/>
          <a:ext cx="557996" cy="694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62774</xdr:colOff>
      <xdr:row>0</xdr:row>
      <xdr:rowOff>130625</xdr:rowOff>
    </xdr:from>
    <xdr:to>
      <xdr:col>26</xdr:col>
      <xdr:colOff>38610</xdr:colOff>
      <xdr:row>4</xdr:row>
      <xdr:rowOff>103051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7854" y="130625"/>
          <a:ext cx="2178016" cy="642986"/>
        </a:xfrm>
        <a:prstGeom prst="rect">
          <a:avLst/>
        </a:prstGeom>
        <a:ln w="9525">
          <a:solidFill>
            <a:schemeClr val="tx1"/>
          </a:solidFill>
        </a:ln>
      </xdr:spPr>
    </xdr:pic>
    <xdr:clientData/>
  </xdr:twoCellAnchor>
  <xdr:twoCellAnchor>
    <xdr:from>
      <xdr:col>5</xdr:col>
      <xdr:colOff>97973</xdr:colOff>
      <xdr:row>0</xdr:row>
      <xdr:rowOff>0</xdr:rowOff>
    </xdr:from>
    <xdr:to>
      <xdr:col>12</xdr:col>
      <xdr:colOff>122714</xdr:colOff>
      <xdr:row>4</xdr:row>
      <xdr:rowOff>111760</xdr:rowOff>
    </xdr:to>
    <xdr:sp macro="" textlink="">
      <xdr:nvSpPr>
        <xdr:cNvPr id="3" name="CasellaDiTesto 2">
          <a:hlinkClick xmlns:r="http://schemas.openxmlformats.org/officeDocument/2006/relationships" r:id="rId2"/>
        </xdr:cNvPr>
        <xdr:cNvSpPr txBox="1"/>
      </xdr:nvSpPr>
      <xdr:spPr>
        <a:xfrm>
          <a:off x="997133" y="0"/>
          <a:ext cx="1487781" cy="7823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900"/>
            <a:t>Segreteria Nazionale</a:t>
          </a:r>
        </a:p>
        <a:p>
          <a:pPr algn="ctr"/>
          <a:r>
            <a:rPr lang="it-IT" sz="900"/>
            <a:t>Via Marino Laziale, 44</a:t>
          </a:r>
        </a:p>
        <a:p>
          <a:pPr algn="ctr"/>
          <a:r>
            <a:rPr lang="it-IT" sz="900"/>
            <a:t>00179 - Roma</a:t>
          </a:r>
        </a:p>
        <a:p>
          <a:pPr algn="ctr"/>
          <a:r>
            <a:rPr lang="it-IT" sz="900" u="sng">
              <a:solidFill>
                <a:srgbClr val="0000FF"/>
              </a:solidFill>
            </a:rPr>
            <a:t>www.uilscuola.it</a:t>
          </a:r>
        </a:p>
      </xdr:txBody>
    </xdr:sp>
    <xdr:clientData/>
  </xdr:twoCellAnchor>
  <xdr:twoCellAnchor>
    <xdr:from>
      <xdr:col>26</xdr:col>
      <xdr:colOff>145473</xdr:colOff>
      <xdr:row>1</xdr:row>
      <xdr:rowOff>3741</xdr:rowOff>
    </xdr:from>
    <xdr:to>
      <xdr:col>29</xdr:col>
      <xdr:colOff>36695</xdr:colOff>
      <xdr:row>4</xdr:row>
      <xdr:rowOff>38365</xdr:rowOff>
    </xdr:to>
    <xdr:sp macro="" textlink="">
      <xdr:nvSpPr>
        <xdr:cNvPr id="4" name="CasellaDiTesto 3"/>
        <xdr:cNvSpPr txBox="1"/>
      </xdr:nvSpPr>
      <xdr:spPr>
        <a:xfrm>
          <a:off x="4892733" y="171381"/>
          <a:ext cx="737042" cy="5375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it-IT" sz="900"/>
            <a:t>Le</a:t>
          </a:r>
          <a:r>
            <a:rPr lang="it-IT" sz="900" baseline="0"/>
            <a:t> nostre</a:t>
          </a:r>
        </a:p>
        <a:p>
          <a:r>
            <a:rPr lang="it-IT" sz="900" baseline="0"/>
            <a:t>sedi</a:t>
          </a:r>
          <a:endParaRPr lang="it-IT" sz="900" u="sng">
            <a:solidFill>
              <a:srgbClr val="0000FF"/>
            </a:solidFill>
          </a:endParaRPr>
        </a:p>
      </xdr:txBody>
    </xdr:sp>
    <xdr:clientData/>
  </xdr:twoCellAnchor>
  <xdr:twoCellAnchor>
    <xdr:from>
      <xdr:col>28</xdr:col>
      <xdr:colOff>170683</xdr:colOff>
      <xdr:row>0</xdr:row>
      <xdr:rowOff>132608</xdr:rowOff>
    </xdr:from>
    <xdr:to>
      <xdr:col>31</xdr:col>
      <xdr:colOff>157179</xdr:colOff>
      <xdr:row>4</xdr:row>
      <xdr:rowOff>57249</xdr:rowOff>
    </xdr:to>
    <xdr:pic>
      <xdr:nvPicPr>
        <xdr:cNvPr id="5" name="Immagine 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0403" y="132608"/>
          <a:ext cx="557996" cy="595201"/>
        </a:xfrm>
        <a:prstGeom prst="rect">
          <a:avLst/>
        </a:prstGeom>
      </xdr:spPr>
    </xdr:pic>
    <xdr:clientData/>
  </xdr:twoCellAnchor>
  <xdr:oneCellAnchor>
    <xdr:from>
      <xdr:col>13</xdr:col>
      <xdr:colOff>62774</xdr:colOff>
      <xdr:row>203</xdr:row>
      <xdr:rowOff>130625</xdr:rowOff>
    </xdr:from>
    <xdr:ext cx="2185636" cy="647340"/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7854" y="34329185"/>
          <a:ext cx="2185636" cy="647340"/>
        </a:xfrm>
        <a:prstGeom prst="rect">
          <a:avLst/>
        </a:prstGeom>
        <a:ln w="9525">
          <a:solidFill>
            <a:schemeClr val="tx1"/>
          </a:solidFill>
        </a:ln>
      </xdr:spPr>
    </xdr:pic>
    <xdr:clientData/>
  </xdr:oneCellAnchor>
  <xdr:twoCellAnchor>
    <xdr:from>
      <xdr:col>5</xdr:col>
      <xdr:colOff>85273</xdr:colOff>
      <xdr:row>203</xdr:row>
      <xdr:rowOff>25400</xdr:rowOff>
    </xdr:from>
    <xdr:to>
      <xdr:col>12</xdr:col>
      <xdr:colOff>110014</xdr:colOff>
      <xdr:row>207</xdr:row>
      <xdr:rowOff>137160</xdr:rowOff>
    </xdr:to>
    <xdr:sp macro="" textlink="">
      <xdr:nvSpPr>
        <xdr:cNvPr id="7" name="CasellaDiTesto 6">
          <a:hlinkClick xmlns:r="http://schemas.openxmlformats.org/officeDocument/2006/relationships" r:id="rId2"/>
        </xdr:cNvPr>
        <xdr:cNvSpPr txBox="1"/>
      </xdr:nvSpPr>
      <xdr:spPr>
        <a:xfrm>
          <a:off x="974273" y="33451800"/>
          <a:ext cx="1485241" cy="8864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900"/>
            <a:t>Segreteria Nazionale</a:t>
          </a:r>
        </a:p>
        <a:p>
          <a:pPr algn="ctr"/>
          <a:r>
            <a:rPr lang="it-IT" sz="900"/>
            <a:t>Via Marino Laziale, 44</a:t>
          </a:r>
        </a:p>
        <a:p>
          <a:pPr algn="ctr"/>
          <a:r>
            <a:rPr lang="it-IT" sz="900"/>
            <a:t>00179 - Roma</a:t>
          </a:r>
        </a:p>
        <a:p>
          <a:pPr algn="ctr"/>
          <a:r>
            <a:rPr lang="it-IT" sz="900" u="sng">
              <a:solidFill>
                <a:srgbClr val="0000FF"/>
              </a:solidFill>
            </a:rPr>
            <a:t>www.uilscuola.it</a:t>
          </a:r>
        </a:p>
      </xdr:txBody>
    </xdr:sp>
    <xdr:clientData/>
  </xdr:twoCellAnchor>
  <xdr:twoCellAnchor>
    <xdr:from>
      <xdr:col>26</xdr:col>
      <xdr:colOff>140393</xdr:colOff>
      <xdr:row>203</xdr:row>
      <xdr:rowOff>122748</xdr:rowOff>
    </xdr:from>
    <xdr:to>
      <xdr:col>29</xdr:col>
      <xdr:colOff>31615</xdr:colOff>
      <xdr:row>206</xdr:row>
      <xdr:rowOff>139965</xdr:rowOff>
    </xdr:to>
    <xdr:sp macro="" textlink="">
      <xdr:nvSpPr>
        <xdr:cNvPr id="8" name="CasellaDiTesto 7"/>
        <xdr:cNvSpPr txBox="1"/>
      </xdr:nvSpPr>
      <xdr:spPr>
        <a:xfrm>
          <a:off x="4887653" y="34321308"/>
          <a:ext cx="737042" cy="6268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it-IT" sz="900"/>
            <a:t>Le</a:t>
          </a:r>
          <a:r>
            <a:rPr lang="it-IT" sz="900" baseline="0"/>
            <a:t> nostre</a:t>
          </a:r>
        </a:p>
        <a:p>
          <a:r>
            <a:rPr lang="it-IT" sz="900" baseline="0"/>
            <a:t>sedi</a:t>
          </a:r>
          <a:endParaRPr lang="it-IT" sz="900" u="sng">
            <a:solidFill>
              <a:srgbClr val="0000FF"/>
            </a:solidFill>
          </a:endParaRPr>
        </a:p>
      </xdr:txBody>
    </xdr:sp>
    <xdr:clientData/>
  </xdr:twoCellAnchor>
  <xdr:twoCellAnchor>
    <xdr:from>
      <xdr:col>28</xdr:col>
      <xdr:colOff>170683</xdr:colOff>
      <xdr:row>203</xdr:row>
      <xdr:rowOff>132608</xdr:rowOff>
    </xdr:from>
    <xdr:to>
      <xdr:col>31</xdr:col>
      <xdr:colOff>157179</xdr:colOff>
      <xdr:row>207</xdr:row>
      <xdr:rowOff>49418</xdr:rowOff>
    </xdr:to>
    <xdr:pic>
      <xdr:nvPicPr>
        <xdr:cNvPr id="9" name="Immagine 8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0403" y="34331168"/>
          <a:ext cx="557996" cy="694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62774</xdr:colOff>
      <xdr:row>0</xdr:row>
      <xdr:rowOff>130625</xdr:rowOff>
    </xdr:from>
    <xdr:to>
      <xdr:col>26</xdr:col>
      <xdr:colOff>38610</xdr:colOff>
      <xdr:row>4</xdr:row>
      <xdr:rowOff>103051</xdr:rowOff>
    </xdr:to>
    <xdr:pic>
      <xdr:nvPicPr>
        <xdr:cNvPr id="17" name="Immagin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5474" y="130625"/>
          <a:ext cx="2185636" cy="647340"/>
        </a:xfrm>
        <a:prstGeom prst="rect">
          <a:avLst/>
        </a:prstGeom>
        <a:ln w="9525">
          <a:solidFill>
            <a:schemeClr val="tx1"/>
          </a:solidFill>
        </a:ln>
      </xdr:spPr>
    </xdr:pic>
    <xdr:clientData/>
  </xdr:twoCellAnchor>
  <xdr:twoCellAnchor>
    <xdr:from>
      <xdr:col>5</xdr:col>
      <xdr:colOff>97973</xdr:colOff>
      <xdr:row>0</xdr:row>
      <xdr:rowOff>0</xdr:rowOff>
    </xdr:from>
    <xdr:to>
      <xdr:col>12</xdr:col>
      <xdr:colOff>122714</xdr:colOff>
      <xdr:row>4</xdr:row>
      <xdr:rowOff>111760</xdr:rowOff>
    </xdr:to>
    <xdr:sp macro="" textlink="">
      <xdr:nvSpPr>
        <xdr:cNvPr id="18" name="CasellaDiTesto 17">
          <a:hlinkClick xmlns:r="http://schemas.openxmlformats.org/officeDocument/2006/relationships" r:id="rId2"/>
        </xdr:cNvPr>
        <xdr:cNvSpPr txBox="1"/>
      </xdr:nvSpPr>
      <xdr:spPr>
        <a:xfrm>
          <a:off x="1001487" y="0"/>
          <a:ext cx="1488870" cy="7866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900"/>
            <a:t>Segreteria Nazionale</a:t>
          </a:r>
        </a:p>
        <a:p>
          <a:pPr algn="ctr"/>
          <a:r>
            <a:rPr lang="it-IT" sz="900"/>
            <a:t>Via Marino Laziale, 44</a:t>
          </a:r>
        </a:p>
        <a:p>
          <a:pPr algn="ctr"/>
          <a:r>
            <a:rPr lang="it-IT" sz="900"/>
            <a:t>00179 - Roma</a:t>
          </a:r>
        </a:p>
        <a:p>
          <a:pPr algn="ctr"/>
          <a:r>
            <a:rPr lang="it-IT" sz="900" u="sng">
              <a:solidFill>
                <a:srgbClr val="0000FF"/>
              </a:solidFill>
            </a:rPr>
            <a:t>www.uilscuola.it</a:t>
          </a:r>
        </a:p>
      </xdr:txBody>
    </xdr:sp>
    <xdr:clientData/>
  </xdr:twoCellAnchor>
  <xdr:twoCellAnchor>
    <xdr:from>
      <xdr:col>26</xdr:col>
      <xdr:colOff>145473</xdr:colOff>
      <xdr:row>1</xdr:row>
      <xdr:rowOff>3741</xdr:rowOff>
    </xdr:from>
    <xdr:to>
      <xdr:col>29</xdr:col>
      <xdr:colOff>36695</xdr:colOff>
      <xdr:row>4</xdr:row>
      <xdr:rowOff>38365</xdr:rowOff>
    </xdr:to>
    <xdr:sp macro="" textlink="">
      <xdr:nvSpPr>
        <xdr:cNvPr id="20" name="CasellaDiTesto 19"/>
        <xdr:cNvSpPr txBox="1"/>
      </xdr:nvSpPr>
      <xdr:spPr>
        <a:xfrm>
          <a:off x="4910513" y="171381"/>
          <a:ext cx="739582" cy="5375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it-IT" sz="900"/>
            <a:t>Le</a:t>
          </a:r>
          <a:r>
            <a:rPr lang="it-IT" sz="900" baseline="0"/>
            <a:t> nostre</a:t>
          </a:r>
        </a:p>
        <a:p>
          <a:r>
            <a:rPr lang="it-IT" sz="900" baseline="0"/>
            <a:t>sedi</a:t>
          </a:r>
          <a:endParaRPr lang="it-IT" sz="900" u="sng">
            <a:solidFill>
              <a:srgbClr val="0000FF"/>
            </a:solidFill>
          </a:endParaRPr>
        </a:p>
      </xdr:txBody>
    </xdr:sp>
    <xdr:clientData/>
  </xdr:twoCellAnchor>
  <xdr:twoCellAnchor>
    <xdr:from>
      <xdr:col>28</xdr:col>
      <xdr:colOff>170683</xdr:colOff>
      <xdr:row>0</xdr:row>
      <xdr:rowOff>132608</xdr:rowOff>
    </xdr:from>
    <xdr:to>
      <xdr:col>31</xdr:col>
      <xdr:colOff>157179</xdr:colOff>
      <xdr:row>4</xdr:row>
      <xdr:rowOff>57249</xdr:rowOff>
    </xdr:to>
    <xdr:pic>
      <xdr:nvPicPr>
        <xdr:cNvPr id="21" name="Immagine 20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0723" y="132608"/>
          <a:ext cx="560536" cy="595201"/>
        </a:xfrm>
        <a:prstGeom prst="rect">
          <a:avLst/>
        </a:prstGeom>
      </xdr:spPr>
    </xdr:pic>
    <xdr:clientData/>
  </xdr:twoCellAnchor>
  <xdr:oneCellAnchor>
    <xdr:from>
      <xdr:col>13</xdr:col>
      <xdr:colOff>62774</xdr:colOff>
      <xdr:row>203</xdr:row>
      <xdr:rowOff>130625</xdr:rowOff>
    </xdr:from>
    <xdr:ext cx="2185636" cy="647340"/>
    <xdr:pic>
      <xdr:nvPicPr>
        <xdr:cNvPr id="22" name="Immagine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5474" y="130625"/>
          <a:ext cx="2185636" cy="647340"/>
        </a:xfrm>
        <a:prstGeom prst="rect">
          <a:avLst/>
        </a:prstGeom>
        <a:ln w="9525">
          <a:solidFill>
            <a:schemeClr val="tx1"/>
          </a:solidFill>
        </a:ln>
      </xdr:spPr>
    </xdr:pic>
    <xdr:clientData/>
  </xdr:oneCellAnchor>
  <xdr:twoCellAnchor>
    <xdr:from>
      <xdr:col>5</xdr:col>
      <xdr:colOff>97973</xdr:colOff>
      <xdr:row>203</xdr:row>
      <xdr:rowOff>25400</xdr:rowOff>
    </xdr:from>
    <xdr:to>
      <xdr:col>12</xdr:col>
      <xdr:colOff>122714</xdr:colOff>
      <xdr:row>207</xdr:row>
      <xdr:rowOff>137160</xdr:rowOff>
    </xdr:to>
    <xdr:sp macro="" textlink="">
      <xdr:nvSpPr>
        <xdr:cNvPr id="23" name="CasellaDiTesto 22">
          <a:hlinkClick xmlns:r="http://schemas.openxmlformats.org/officeDocument/2006/relationships" r:id="rId2"/>
        </xdr:cNvPr>
        <xdr:cNvSpPr txBox="1"/>
      </xdr:nvSpPr>
      <xdr:spPr>
        <a:xfrm>
          <a:off x="986973" y="33604200"/>
          <a:ext cx="1485241" cy="8864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900"/>
            <a:t>Segreteria Nazionale</a:t>
          </a:r>
        </a:p>
        <a:p>
          <a:pPr algn="ctr"/>
          <a:r>
            <a:rPr lang="it-IT" sz="900"/>
            <a:t>Via Marino Laziale, 44</a:t>
          </a:r>
        </a:p>
        <a:p>
          <a:pPr algn="ctr"/>
          <a:r>
            <a:rPr lang="it-IT" sz="900"/>
            <a:t>00179 - Roma</a:t>
          </a:r>
        </a:p>
        <a:p>
          <a:pPr algn="ctr"/>
          <a:r>
            <a:rPr lang="it-IT" sz="900" u="sng">
              <a:solidFill>
                <a:srgbClr val="0000FF"/>
              </a:solidFill>
            </a:rPr>
            <a:t>www.uilscuola.it</a:t>
          </a:r>
        </a:p>
      </xdr:txBody>
    </xdr:sp>
    <xdr:clientData/>
  </xdr:twoCellAnchor>
  <xdr:twoCellAnchor>
    <xdr:from>
      <xdr:col>26</xdr:col>
      <xdr:colOff>140393</xdr:colOff>
      <xdr:row>203</xdr:row>
      <xdr:rowOff>122748</xdr:rowOff>
    </xdr:from>
    <xdr:to>
      <xdr:col>29</xdr:col>
      <xdr:colOff>31615</xdr:colOff>
      <xdr:row>206</xdr:row>
      <xdr:rowOff>139965</xdr:rowOff>
    </xdr:to>
    <xdr:sp macro="" textlink="">
      <xdr:nvSpPr>
        <xdr:cNvPr id="25" name="CasellaDiTesto 24"/>
        <xdr:cNvSpPr txBox="1"/>
      </xdr:nvSpPr>
      <xdr:spPr>
        <a:xfrm>
          <a:off x="4905433" y="34737868"/>
          <a:ext cx="739582" cy="6268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it-IT" sz="900"/>
            <a:t>Le</a:t>
          </a:r>
          <a:r>
            <a:rPr lang="it-IT" sz="900" baseline="0"/>
            <a:t> nostre</a:t>
          </a:r>
        </a:p>
        <a:p>
          <a:r>
            <a:rPr lang="it-IT" sz="900" baseline="0"/>
            <a:t>sedi</a:t>
          </a:r>
          <a:endParaRPr lang="it-IT" sz="900" u="sng">
            <a:solidFill>
              <a:srgbClr val="0000FF"/>
            </a:solidFill>
          </a:endParaRPr>
        </a:p>
      </xdr:txBody>
    </xdr:sp>
    <xdr:clientData/>
  </xdr:twoCellAnchor>
  <xdr:twoCellAnchor>
    <xdr:from>
      <xdr:col>28</xdr:col>
      <xdr:colOff>170683</xdr:colOff>
      <xdr:row>203</xdr:row>
      <xdr:rowOff>132608</xdr:rowOff>
    </xdr:from>
    <xdr:to>
      <xdr:col>31</xdr:col>
      <xdr:colOff>157179</xdr:colOff>
      <xdr:row>207</xdr:row>
      <xdr:rowOff>49418</xdr:rowOff>
    </xdr:to>
    <xdr:pic>
      <xdr:nvPicPr>
        <xdr:cNvPr id="26" name="Immagine 25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0723" y="34747728"/>
          <a:ext cx="560536" cy="6940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62774</xdr:colOff>
      <xdr:row>0</xdr:row>
      <xdr:rowOff>130625</xdr:rowOff>
    </xdr:from>
    <xdr:to>
      <xdr:col>26</xdr:col>
      <xdr:colOff>38610</xdr:colOff>
      <xdr:row>4</xdr:row>
      <xdr:rowOff>103051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7854" y="130625"/>
          <a:ext cx="2178016" cy="642986"/>
        </a:xfrm>
        <a:prstGeom prst="rect">
          <a:avLst/>
        </a:prstGeom>
        <a:ln w="9525">
          <a:solidFill>
            <a:schemeClr val="tx1"/>
          </a:solidFill>
        </a:ln>
      </xdr:spPr>
    </xdr:pic>
    <xdr:clientData/>
  </xdr:twoCellAnchor>
  <xdr:twoCellAnchor>
    <xdr:from>
      <xdr:col>5</xdr:col>
      <xdr:colOff>97973</xdr:colOff>
      <xdr:row>0</xdr:row>
      <xdr:rowOff>0</xdr:rowOff>
    </xdr:from>
    <xdr:to>
      <xdr:col>12</xdr:col>
      <xdr:colOff>122714</xdr:colOff>
      <xdr:row>4</xdr:row>
      <xdr:rowOff>111760</xdr:rowOff>
    </xdr:to>
    <xdr:sp macro="" textlink="">
      <xdr:nvSpPr>
        <xdr:cNvPr id="3" name="CasellaDiTesto 2">
          <a:hlinkClick xmlns:r="http://schemas.openxmlformats.org/officeDocument/2006/relationships" r:id="rId2"/>
        </xdr:cNvPr>
        <xdr:cNvSpPr txBox="1"/>
      </xdr:nvSpPr>
      <xdr:spPr>
        <a:xfrm>
          <a:off x="997133" y="0"/>
          <a:ext cx="1487781" cy="7823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900"/>
            <a:t>Segreteria Nazionale</a:t>
          </a:r>
        </a:p>
        <a:p>
          <a:pPr algn="ctr"/>
          <a:r>
            <a:rPr lang="it-IT" sz="900"/>
            <a:t>Via Marino Laziale, 44</a:t>
          </a:r>
        </a:p>
        <a:p>
          <a:pPr algn="ctr"/>
          <a:r>
            <a:rPr lang="it-IT" sz="900"/>
            <a:t>00179 - Roma</a:t>
          </a:r>
        </a:p>
        <a:p>
          <a:pPr algn="ctr"/>
          <a:r>
            <a:rPr lang="it-IT" sz="900" u="sng">
              <a:solidFill>
                <a:srgbClr val="0000FF"/>
              </a:solidFill>
            </a:rPr>
            <a:t>www.uilscuola.it</a:t>
          </a:r>
        </a:p>
      </xdr:txBody>
    </xdr:sp>
    <xdr:clientData/>
  </xdr:twoCellAnchor>
  <xdr:twoCellAnchor>
    <xdr:from>
      <xdr:col>26</xdr:col>
      <xdr:colOff>145473</xdr:colOff>
      <xdr:row>1</xdr:row>
      <xdr:rowOff>3741</xdr:rowOff>
    </xdr:from>
    <xdr:to>
      <xdr:col>29</xdr:col>
      <xdr:colOff>36695</xdr:colOff>
      <xdr:row>4</xdr:row>
      <xdr:rowOff>38365</xdr:rowOff>
    </xdr:to>
    <xdr:sp macro="" textlink="">
      <xdr:nvSpPr>
        <xdr:cNvPr id="4" name="CasellaDiTesto 3"/>
        <xdr:cNvSpPr txBox="1"/>
      </xdr:nvSpPr>
      <xdr:spPr>
        <a:xfrm>
          <a:off x="4892733" y="171381"/>
          <a:ext cx="737042" cy="5375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it-IT" sz="900"/>
            <a:t>Le</a:t>
          </a:r>
          <a:r>
            <a:rPr lang="it-IT" sz="900" baseline="0"/>
            <a:t> nostre</a:t>
          </a:r>
        </a:p>
        <a:p>
          <a:r>
            <a:rPr lang="it-IT" sz="900" baseline="0"/>
            <a:t>sedi</a:t>
          </a:r>
          <a:endParaRPr lang="it-IT" sz="900" u="sng">
            <a:solidFill>
              <a:srgbClr val="0000FF"/>
            </a:solidFill>
          </a:endParaRPr>
        </a:p>
      </xdr:txBody>
    </xdr:sp>
    <xdr:clientData/>
  </xdr:twoCellAnchor>
  <xdr:twoCellAnchor>
    <xdr:from>
      <xdr:col>28</xdr:col>
      <xdr:colOff>170683</xdr:colOff>
      <xdr:row>0</xdr:row>
      <xdr:rowOff>132608</xdr:rowOff>
    </xdr:from>
    <xdr:to>
      <xdr:col>31</xdr:col>
      <xdr:colOff>157179</xdr:colOff>
      <xdr:row>4</xdr:row>
      <xdr:rowOff>57249</xdr:rowOff>
    </xdr:to>
    <xdr:pic>
      <xdr:nvPicPr>
        <xdr:cNvPr id="5" name="Immagine 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0403" y="132608"/>
          <a:ext cx="557996" cy="595201"/>
        </a:xfrm>
        <a:prstGeom prst="rect">
          <a:avLst/>
        </a:prstGeom>
      </xdr:spPr>
    </xdr:pic>
    <xdr:clientData/>
  </xdr:twoCellAnchor>
  <xdr:oneCellAnchor>
    <xdr:from>
      <xdr:col>13</xdr:col>
      <xdr:colOff>62774</xdr:colOff>
      <xdr:row>203</xdr:row>
      <xdr:rowOff>130625</xdr:rowOff>
    </xdr:from>
    <xdr:ext cx="2185636" cy="647340"/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7854" y="34329185"/>
          <a:ext cx="2185636" cy="647340"/>
        </a:xfrm>
        <a:prstGeom prst="rect">
          <a:avLst/>
        </a:prstGeom>
        <a:ln w="9525">
          <a:solidFill>
            <a:schemeClr val="tx1"/>
          </a:solidFill>
        </a:ln>
      </xdr:spPr>
    </xdr:pic>
    <xdr:clientData/>
  </xdr:oneCellAnchor>
  <xdr:twoCellAnchor>
    <xdr:from>
      <xdr:col>5</xdr:col>
      <xdr:colOff>97973</xdr:colOff>
      <xdr:row>203</xdr:row>
      <xdr:rowOff>25400</xdr:rowOff>
    </xdr:from>
    <xdr:to>
      <xdr:col>12</xdr:col>
      <xdr:colOff>122714</xdr:colOff>
      <xdr:row>207</xdr:row>
      <xdr:rowOff>137160</xdr:rowOff>
    </xdr:to>
    <xdr:sp macro="" textlink="">
      <xdr:nvSpPr>
        <xdr:cNvPr id="7" name="CasellaDiTesto 6">
          <a:hlinkClick xmlns:r="http://schemas.openxmlformats.org/officeDocument/2006/relationships" r:id="rId2"/>
        </xdr:cNvPr>
        <xdr:cNvSpPr txBox="1"/>
      </xdr:nvSpPr>
      <xdr:spPr>
        <a:xfrm>
          <a:off x="986973" y="33604200"/>
          <a:ext cx="1485241" cy="8864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900"/>
            <a:t>Segreteria Nazionale</a:t>
          </a:r>
        </a:p>
        <a:p>
          <a:pPr algn="ctr"/>
          <a:r>
            <a:rPr lang="it-IT" sz="900"/>
            <a:t>Via Marino Laziale, 44</a:t>
          </a:r>
        </a:p>
        <a:p>
          <a:pPr algn="ctr"/>
          <a:r>
            <a:rPr lang="it-IT" sz="900"/>
            <a:t>00179 - Roma</a:t>
          </a:r>
        </a:p>
        <a:p>
          <a:pPr algn="ctr"/>
          <a:r>
            <a:rPr lang="it-IT" sz="900" u="sng">
              <a:solidFill>
                <a:srgbClr val="0000FF"/>
              </a:solidFill>
            </a:rPr>
            <a:t>www.uilscuola.it</a:t>
          </a:r>
        </a:p>
      </xdr:txBody>
    </xdr:sp>
    <xdr:clientData/>
  </xdr:twoCellAnchor>
  <xdr:twoCellAnchor>
    <xdr:from>
      <xdr:col>26</xdr:col>
      <xdr:colOff>140393</xdr:colOff>
      <xdr:row>203</xdr:row>
      <xdr:rowOff>122748</xdr:rowOff>
    </xdr:from>
    <xdr:to>
      <xdr:col>29</xdr:col>
      <xdr:colOff>31615</xdr:colOff>
      <xdr:row>206</xdr:row>
      <xdr:rowOff>139965</xdr:rowOff>
    </xdr:to>
    <xdr:sp macro="" textlink="">
      <xdr:nvSpPr>
        <xdr:cNvPr id="8" name="CasellaDiTesto 7"/>
        <xdr:cNvSpPr txBox="1"/>
      </xdr:nvSpPr>
      <xdr:spPr>
        <a:xfrm>
          <a:off x="4887653" y="34321308"/>
          <a:ext cx="737042" cy="6268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it-IT" sz="900"/>
            <a:t>Le</a:t>
          </a:r>
          <a:r>
            <a:rPr lang="it-IT" sz="900" baseline="0"/>
            <a:t> nostre</a:t>
          </a:r>
        </a:p>
        <a:p>
          <a:r>
            <a:rPr lang="it-IT" sz="900" baseline="0"/>
            <a:t>sedi</a:t>
          </a:r>
          <a:endParaRPr lang="it-IT" sz="900" u="sng">
            <a:solidFill>
              <a:srgbClr val="0000FF"/>
            </a:solidFill>
          </a:endParaRPr>
        </a:p>
      </xdr:txBody>
    </xdr:sp>
    <xdr:clientData/>
  </xdr:twoCellAnchor>
  <xdr:twoCellAnchor>
    <xdr:from>
      <xdr:col>28</xdr:col>
      <xdr:colOff>170683</xdr:colOff>
      <xdr:row>203</xdr:row>
      <xdr:rowOff>132608</xdr:rowOff>
    </xdr:from>
    <xdr:to>
      <xdr:col>31</xdr:col>
      <xdr:colOff>157179</xdr:colOff>
      <xdr:row>207</xdr:row>
      <xdr:rowOff>49418</xdr:rowOff>
    </xdr:to>
    <xdr:pic>
      <xdr:nvPicPr>
        <xdr:cNvPr id="9" name="Immagine 8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0403" y="34331168"/>
          <a:ext cx="557996" cy="6940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62774</xdr:colOff>
      <xdr:row>0</xdr:row>
      <xdr:rowOff>130625</xdr:rowOff>
    </xdr:from>
    <xdr:to>
      <xdr:col>26</xdr:col>
      <xdr:colOff>38610</xdr:colOff>
      <xdr:row>4</xdr:row>
      <xdr:rowOff>103051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7854" y="130625"/>
          <a:ext cx="2178016" cy="642986"/>
        </a:xfrm>
        <a:prstGeom prst="rect">
          <a:avLst/>
        </a:prstGeom>
        <a:ln w="9525">
          <a:solidFill>
            <a:schemeClr val="tx1"/>
          </a:solidFill>
        </a:ln>
      </xdr:spPr>
    </xdr:pic>
    <xdr:clientData/>
  </xdr:twoCellAnchor>
  <xdr:twoCellAnchor>
    <xdr:from>
      <xdr:col>5</xdr:col>
      <xdr:colOff>97973</xdr:colOff>
      <xdr:row>0</xdr:row>
      <xdr:rowOff>0</xdr:rowOff>
    </xdr:from>
    <xdr:to>
      <xdr:col>12</xdr:col>
      <xdr:colOff>122714</xdr:colOff>
      <xdr:row>4</xdr:row>
      <xdr:rowOff>111760</xdr:rowOff>
    </xdr:to>
    <xdr:sp macro="" textlink="">
      <xdr:nvSpPr>
        <xdr:cNvPr id="3" name="CasellaDiTesto 2">
          <a:hlinkClick xmlns:r="http://schemas.openxmlformats.org/officeDocument/2006/relationships" r:id="rId2"/>
        </xdr:cNvPr>
        <xdr:cNvSpPr txBox="1"/>
      </xdr:nvSpPr>
      <xdr:spPr>
        <a:xfrm>
          <a:off x="997133" y="0"/>
          <a:ext cx="1487781" cy="7823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900"/>
            <a:t>Segreteria Nazionale</a:t>
          </a:r>
        </a:p>
        <a:p>
          <a:pPr algn="ctr"/>
          <a:r>
            <a:rPr lang="it-IT" sz="900"/>
            <a:t>Via Marino Laziale, 44</a:t>
          </a:r>
        </a:p>
        <a:p>
          <a:pPr algn="ctr"/>
          <a:r>
            <a:rPr lang="it-IT" sz="900"/>
            <a:t>00179 - Roma</a:t>
          </a:r>
        </a:p>
        <a:p>
          <a:pPr algn="ctr"/>
          <a:r>
            <a:rPr lang="it-IT" sz="900" u="sng">
              <a:solidFill>
                <a:srgbClr val="0000FF"/>
              </a:solidFill>
            </a:rPr>
            <a:t>www.uilscuola.it</a:t>
          </a:r>
        </a:p>
      </xdr:txBody>
    </xdr:sp>
    <xdr:clientData/>
  </xdr:twoCellAnchor>
  <xdr:twoCellAnchor>
    <xdr:from>
      <xdr:col>26</xdr:col>
      <xdr:colOff>145473</xdr:colOff>
      <xdr:row>1</xdr:row>
      <xdr:rowOff>3741</xdr:rowOff>
    </xdr:from>
    <xdr:to>
      <xdr:col>29</xdr:col>
      <xdr:colOff>36695</xdr:colOff>
      <xdr:row>4</xdr:row>
      <xdr:rowOff>38365</xdr:rowOff>
    </xdr:to>
    <xdr:sp macro="" textlink="">
      <xdr:nvSpPr>
        <xdr:cNvPr id="4" name="CasellaDiTesto 3"/>
        <xdr:cNvSpPr txBox="1"/>
      </xdr:nvSpPr>
      <xdr:spPr>
        <a:xfrm>
          <a:off x="4892733" y="171381"/>
          <a:ext cx="737042" cy="5375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it-IT" sz="900"/>
            <a:t>Le</a:t>
          </a:r>
          <a:r>
            <a:rPr lang="it-IT" sz="900" baseline="0"/>
            <a:t> nostre</a:t>
          </a:r>
        </a:p>
        <a:p>
          <a:r>
            <a:rPr lang="it-IT" sz="900" baseline="0"/>
            <a:t>sedi</a:t>
          </a:r>
          <a:endParaRPr lang="it-IT" sz="900" u="sng">
            <a:solidFill>
              <a:srgbClr val="0000FF"/>
            </a:solidFill>
          </a:endParaRPr>
        </a:p>
      </xdr:txBody>
    </xdr:sp>
    <xdr:clientData/>
  </xdr:twoCellAnchor>
  <xdr:twoCellAnchor>
    <xdr:from>
      <xdr:col>28</xdr:col>
      <xdr:colOff>170683</xdr:colOff>
      <xdr:row>0</xdr:row>
      <xdr:rowOff>132608</xdr:rowOff>
    </xdr:from>
    <xdr:to>
      <xdr:col>31</xdr:col>
      <xdr:colOff>157179</xdr:colOff>
      <xdr:row>4</xdr:row>
      <xdr:rowOff>57249</xdr:rowOff>
    </xdr:to>
    <xdr:pic>
      <xdr:nvPicPr>
        <xdr:cNvPr id="5" name="Immagine 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0403" y="132608"/>
          <a:ext cx="557996" cy="595201"/>
        </a:xfrm>
        <a:prstGeom prst="rect">
          <a:avLst/>
        </a:prstGeom>
      </xdr:spPr>
    </xdr:pic>
    <xdr:clientData/>
  </xdr:twoCellAnchor>
  <xdr:oneCellAnchor>
    <xdr:from>
      <xdr:col>13</xdr:col>
      <xdr:colOff>62774</xdr:colOff>
      <xdr:row>203</xdr:row>
      <xdr:rowOff>130625</xdr:rowOff>
    </xdr:from>
    <xdr:ext cx="2185636" cy="647340"/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7854" y="34329185"/>
          <a:ext cx="2185636" cy="647340"/>
        </a:xfrm>
        <a:prstGeom prst="rect">
          <a:avLst/>
        </a:prstGeom>
        <a:ln w="9525">
          <a:solidFill>
            <a:schemeClr val="tx1"/>
          </a:solidFill>
        </a:ln>
      </xdr:spPr>
    </xdr:pic>
    <xdr:clientData/>
  </xdr:oneCellAnchor>
  <xdr:twoCellAnchor>
    <xdr:from>
      <xdr:col>5</xdr:col>
      <xdr:colOff>107498</xdr:colOff>
      <xdr:row>203</xdr:row>
      <xdr:rowOff>19050</xdr:rowOff>
    </xdr:from>
    <xdr:to>
      <xdr:col>12</xdr:col>
      <xdr:colOff>132239</xdr:colOff>
      <xdr:row>207</xdr:row>
      <xdr:rowOff>130810</xdr:rowOff>
    </xdr:to>
    <xdr:sp macro="" textlink="">
      <xdr:nvSpPr>
        <xdr:cNvPr id="7" name="CasellaDiTesto 6">
          <a:hlinkClick xmlns:r="http://schemas.openxmlformats.org/officeDocument/2006/relationships" r:id="rId2"/>
        </xdr:cNvPr>
        <xdr:cNvSpPr txBox="1"/>
      </xdr:nvSpPr>
      <xdr:spPr>
        <a:xfrm>
          <a:off x="1002848" y="33951863"/>
          <a:ext cx="1486829" cy="8880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900"/>
            <a:t>Segreteria Nazionale</a:t>
          </a:r>
        </a:p>
        <a:p>
          <a:pPr algn="ctr"/>
          <a:r>
            <a:rPr lang="it-IT" sz="900"/>
            <a:t>Via Marino Laziale, 44</a:t>
          </a:r>
        </a:p>
        <a:p>
          <a:pPr algn="ctr"/>
          <a:r>
            <a:rPr lang="it-IT" sz="900"/>
            <a:t>00179 - Roma</a:t>
          </a:r>
        </a:p>
        <a:p>
          <a:pPr algn="ctr"/>
          <a:r>
            <a:rPr lang="it-IT" sz="900" u="sng">
              <a:solidFill>
                <a:srgbClr val="0000FF"/>
              </a:solidFill>
            </a:rPr>
            <a:t>www.uilscuola.it</a:t>
          </a:r>
        </a:p>
      </xdr:txBody>
    </xdr:sp>
    <xdr:clientData/>
  </xdr:twoCellAnchor>
  <xdr:twoCellAnchor>
    <xdr:from>
      <xdr:col>26</xdr:col>
      <xdr:colOff>140393</xdr:colOff>
      <xdr:row>203</xdr:row>
      <xdr:rowOff>122748</xdr:rowOff>
    </xdr:from>
    <xdr:to>
      <xdr:col>29</xdr:col>
      <xdr:colOff>31615</xdr:colOff>
      <xdr:row>206</xdr:row>
      <xdr:rowOff>139965</xdr:rowOff>
    </xdr:to>
    <xdr:sp macro="" textlink="">
      <xdr:nvSpPr>
        <xdr:cNvPr id="8" name="CasellaDiTesto 7"/>
        <xdr:cNvSpPr txBox="1"/>
      </xdr:nvSpPr>
      <xdr:spPr>
        <a:xfrm>
          <a:off x="4887653" y="34321308"/>
          <a:ext cx="737042" cy="6268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it-IT" sz="900"/>
            <a:t>Le</a:t>
          </a:r>
          <a:r>
            <a:rPr lang="it-IT" sz="900" baseline="0"/>
            <a:t> nostre</a:t>
          </a:r>
        </a:p>
        <a:p>
          <a:r>
            <a:rPr lang="it-IT" sz="900" baseline="0"/>
            <a:t>sedi</a:t>
          </a:r>
          <a:endParaRPr lang="it-IT" sz="900" u="sng">
            <a:solidFill>
              <a:srgbClr val="0000FF"/>
            </a:solidFill>
          </a:endParaRPr>
        </a:p>
      </xdr:txBody>
    </xdr:sp>
    <xdr:clientData/>
  </xdr:twoCellAnchor>
  <xdr:twoCellAnchor>
    <xdr:from>
      <xdr:col>28</xdr:col>
      <xdr:colOff>170683</xdr:colOff>
      <xdr:row>203</xdr:row>
      <xdr:rowOff>132608</xdr:rowOff>
    </xdr:from>
    <xdr:to>
      <xdr:col>31</xdr:col>
      <xdr:colOff>157179</xdr:colOff>
      <xdr:row>207</xdr:row>
      <xdr:rowOff>49418</xdr:rowOff>
    </xdr:to>
    <xdr:pic>
      <xdr:nvPicPr>
        <xdr:cNvPr id="9" name="Immagine 8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0403" y="34331168"/>
          <a:ext cx="557996" cy="6940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62774</xdr:colOff>
      <xdr:row>0</xdr:row>
      <xdr:rowOff>130625</xdr:rowOff>
    </xdr:from>
    <xdr:to>
      <xdr:col>26</xdr:col>
      <xdr:colOff>38610</xdr:colOff>
      <xdr:row>4</xdr:row>
      <xdr:rowOff>103051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7854" y="130625"/>
          <a:ext cx="2178016" cy="642986"/>
        </a:xfrm>
        <a:prstGeom prst="rect">
          <a:avLst/>
        </a:prstGeom>
        <a:ln w="9525">
          <a:solidFill>
            <a:schemeClr val="tx1"/>
          </a:solidFill>
        </a:ln>
      </xdr:spPr>
    </xdr:pic>
    <xdr:clientData/>
  </xdr:twoCellAnchor>
  <xdr:twoCellAnchor>
    <xdr:from>
      <xdr:col>5</xdr:col>
      <xdr:colOff>97973</xdr:colOff>
      <xdr:row>0</xdr:row>
      <xdr:rowOff>0</xdr:rowOff>
    </xdr:from>
    <xdr:to>
      <xdr:col>12</xdr:col>
      <xdr:colOff>122714</xdr:colOff>
      <xdr:row>4</xdr:row>
      <xdr:rowOff>111760</xdr:rowOff>
    </xdr:to>
    <xdr:sp macro="" textlink="">
      <xdr:nvSpPr>
        <xdr:cNvPr id="3" name="CasellaDiTesto 2">
          <a:hlinkClick xmlns:r="http://schemas.openxmlformats.org/officeDocument/2006/relationships" r:id="rId2"/>
        </xdr:cNvPr>
        <xdr:cNvSpPr txBox="1"/>
      </xdr:nvSpPr>
      <xdr:spPr>
        <a:xfrm>
          <a:off x="997133" y="0"/>
          <a:ext cx="1487781" cy="7823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900"/>
            <a:t>Segreteria Nazionale</a:t>
          </a:r>
        </a:p>
        <a:p>
          <a:pPr algn="ctr"/>
          <a:r>
            <a:rPr lang="it-IT" sz="900"/>
            <a:t>Via Marino Laziale, 44</a:t>
          </a:r>
        </a:p>
        <a:p>
          <a:pPr algn="ctr"/>
          <a:r>
            <a:rPr lang="it-IT" sz="900"/>
            <a:t>00179 - Roma</a:t>
          </a:r>
        </a:p>
        <a:p>
          <a:pPr algn="ctr"/>
          <a:r>
            <a:rPr lang="it-IT" sz="900" u="sng">
              <a:solidFill>
                <a:srgbClr val="0000FF"/>
              </a:solidFill>
            </a:rPr>
            <a:t>www.uilscuola.it</a:t>
          </a:r>
        </a:p>
      </xdr:txBody>
    </xdr:sp>
    <xdr:clientData/>
  </xdr:twoCellAnchor>
  <xdr:twoCellAnchor>
    <xdr:from>
      <xdr:col>26</xdr:col>
      <xdr:colOff>145473</xdr:colOff>
      <xdr:row>1</xdr:row>
      <xdr:rowOff>3741</xdr:rowOff>
    </xdr:from>
    <xdr:to>
      <xdr:col>29</xdr:col>
      <xdr:colOff>36695</xdr:colOff>
      <xdr:row>4</xdr:row>
      <xdr:rowOff>38365</xdr:rowOff>
    </xdr:to>
    <xdr:sp macro="" textlink="">
      <xdr:nvSpPr>
        <xdr:cNvPr id="4" name="CasellaDiTesto 3"/>
        <xdr:cNvSpPr txBox="1"/>
      </xdr:nvSpPr>
      <xdr:spPr>
        <a:xfrm>
          <a:off x="4892733" y="171381"/>
          <a:ext cx="737042" cy="5375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it-IT" sz="900"/>
            <a:t>Le</a:t>
          </a:r>
          <a:r>
            <a:rPr lang="it-IT" sz="900" baseline="0"/>
            <a:t> nostre</a:t>
          </a:r>
        </a:p>
        <a:p>
          <a:r>
            <a:rPr lang="it-IT" sz="900" baseline="0"/>
            <a:t>sedi</a:t>
          </a:r>
          <a:endParaRPr lang="it-IT" sz="900" u="sng">
            <a:solidFill>
              <a:srgbClr val="0000FF"/>
            </a:solidFill>
          </a:endParaRPr>
        </a:p>
      </xdr:txBody>
    </xdr:sp>
    <xdr:clientData/>
  </xdr:twoCellAnchor>
  <xdr:twoCellAnchor>
    <xdr:from>
      <xdr:col>28</xdr:col>
      <xdr:colOff>170683</xdr:colOff>
      <xdr:row>0</xdr:row>
      <xdr:rowOff>132608</xdr:rowOff>
    </xdr:from>
    <xdr:to>
      <xdr:col>31</xdr:col>
      <xdr:colOff>157179</xdr:colOff>
      <xdr:row>4</xdr:row>
      <xdr:rowOff>57249</xdr:rowOff>
    </xdr:to>
    <xdr:pic>
      <xdr:nvPicPr>
        <xdr:cNvPr id="5" name="Immagine 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0403" y="132608"/>
          <a:ext cx="557996" cy="595201"/>
        </a:xfrm>
        <a:prstGeom prst="rect">
          <a:avLst/>
        </a:prstGeom>
      </xdr:spPr>
    </xdr:pic>
    <xdr:clientData/>
  </xdr:twoCellAnchor>
  <xdr:oneCellAnchor>
    <xdr:from>
      <xdr:col>13</xdr:col>
      <xdr:colOff>62774</xdr:colOff>
      <xdr:row>203</xdr:row>
      <xdr:rowOff>130625</xdr:rowOff>
    </xdr:from>
    <xdr:ext cx="2185636" cy="647340"/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7854" y="34329185"/>
          <a:ext cx="2185636" cy="647340"/>
        </a:xfrm>
        <a:prstGeom prst="rect">
          <a:avLst/>
        </a:prstGeom>
        <a:ln w="9525">
          <a:solidFill>
            <a:schemeClr val="tx1"/>
          </a:solidFill>
        </a:ln>
      </xdr:spPr>
    </xdr:pic>
    <xdr:clientData/>
  </xdr:oneCellAnchor>
  <xdr:twoCellAnchor>
    <xdr:from>
      <xdr:col>5</xdr:col>
      <xdr:colOff>97973</xdr:colOff>
      <xdr:row>203</xdr:row>
      <xdr:rowOff>25400</xdr:rowOff>
    </xdr:from>
    <xdr:to>
      <xdr:col>12</xdr:col>
      <xdr:colOff>122714</xdr:colOff>
      <xdr:row>207</xdr:row>
      <xdr:rowOff>137160</xdr:rowOff>
    </xdr:to>
    <xdr:sp macro="" textlink="">
      <xdr:nvSpPr>
        <xdr:cNvPr id="7" name="CasellaDiTesto 6">
          <a:hlinkClick xmlns:r="http://schemas.openxmlformats.org/officeDocument/2006/relationships" r:id="rId2"/>
        </xdr:cNvPr>
        <xdr:cNvSpPr txBox="1"/>
      </xdr:nvSpPr>
      <xdr:spPr>
        <a:xfrm>
          <a:off x="986973" y="33591500"/>
          <a:ext cx="1485241" cy="8864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900"/>
            <a:t>Segreteria Nazionale</a:t>
          </a:r>
        </a:p>
        <a:p>
          <a:pPr algn="ctr"/>
          <a:r>
            <a:rPr lang="it-IT" sz="900"/>
            <a:t>Via Marino Laziale, 44</a:t>
          </a:r>
        </a:p>
        <a:p>
          <a:pPr algn="ctr"/>
          <a:r>
            <a:rPr lang="it-IT" sz="900"/>
            <a:t>00179 - Roma</a:t>
          </a:r>
        </a:p>
        <a:p>
          <a:pPr algn="ctr"/>
          <a:r>
            <a:rPr lang="it-IT" sz="900" u="sng">
              <a:solidFill>
                <a:srgbClr val="0000FF"/>
              </a:solidFill>
            </a:rPr>
            <a:t>www.uilscuola.it</a:t>
          </a:r>
        </a:p>
      </xdr:txBody>
    </xdr:sp>
    <xdr:clientData/>
  </xdr:twoCellAnchor>
  <xdr:twoCellAnchor>
    <xdr:from>
      <xdr:col>26</xdr:col>
      <xdr:colOff>140393</xdr:colOff>
      <xdr:row>203</xdr:row>
      <xdr:rowOff>122748</xdr:rowOff>
    </xdr:from>
    <xdr:to>
      <xdr:col>29</xdr:col>
      <xdr:colOff>31615</xdr:colOff>
      <xdr:row>206</xdr:row>
      <xdr:rowOff>139965</xdr:rowOff>
    </xdr:to>
    <xdr:sp macro="" textlink="">
      <xdr:nvSpPr>
        <xdr:cNvPr id="8" name="CasellaDiTesto 7"/>
        <xdr:cNvSpPr txBox="1"/>
      </xdr:nvSpPr>
      <xdr:spPr>
        <a:xfrm>
          <a:off x="4887653" y="34321308"/>
          <a:ext cx="737042" cy="6268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it-IT" sz="900"/>
            <a:t>Le</a:t>
          </a:r>
          <a:r>
            <a:rPr lang="it-IT" sz="900" baseline="0"/>
            <a:t> nostre</a:t>
          </a:r>
        </a:p>
        <a:p>
          <a:r>
            <a:rPr lang="it-IT" sz="900" baseline="0"/>
            <a:t>sedi</a:t>
          </a:r>
          <a:endParaRPr lang="it-IT" sz="900" u="sng">
            <a:solidFill>
              <a:srgbClr val="0000FF"/>
            </a:solidFill>
          </a:endParaRPr>
        </a:p>
      </xdr:txBody>
    </xdr:sp>
    <xdr:clientData/>
  </xdr:twoCellAnchor>
  <xdr:twoCellAnchor>
    <xdr:from>
      <xdr:col>28</xdr:col>
      <xdr:colOff>170683</xdr:colOff>
      <xdr:row>203</xdr:row>
      <xdr:rowOff>132608</xdr:rowOff>
    </xdr:from>
    <xdr:to>
      <xdr:col>31</xdr:col>
      <xdr:colOff>157179</xdr:colOff>
      <xdr:row>207</xdr:row>
      <xdr:rowOff>49418</xdr:rowOff>
    </xdr:to>
    <xdr:pic>
      <xdr:nvPicPr>
        <xdr:cNvPr id="9" name="Immagine 8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0403" y="34331168"/>
          <a:ext cx="557996" cy="694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32"/>
  <sheetViews>
    <sheetView showGridLines="0" showRowColHeaders="0" tabSelected="1" zoomScale="160" zoomScaleNormal="160" workbookViewId="0">
      <selection activeCell="L14" sqref="L14:AN14"/>
    </sheetView>
  </sheetViews>
  <sheetFormatPr defaultColWidth="8.85546875" defaultRowHeight="12.75" x14ac:dyDescent="0.2"/>
  <cols>
    <col min="1" max="2" width="2.7109375" style="4" customWidth="1"/>
    <col min="3" max="4" width="2.42578125" style="4" customWidth="1"/>
    <col min="5" max="5" width="2.85546875" style="4" customWidth="1"/>
    <col min="6" max="6" width="2.7109375" style="4" customWidth="1"/>
    <col min="7" max="7" width="2.140625" style="4" customWidth="1"/>
    <col min="8" max="8" width="6.28515625" style="4" customWidth="1"/>
    <col min="9" max="9" width="2.42578125" style="4" customWidth="1"/>
    <col min="10" max="10" width="2.85546875" style="4" customWidth="1"/>
    <col min="11" max="11" width="2.28515625" style="4" customWidth="1"/>
    <col min="12" max="12" width="2.5703125" style="4" customWidth="1"/>
    <col min="13" max="13" width="2.7109375" style="4" customWidth="1"/>
    <col min="14" max="14" width="2.42578125" style="4" customWidth="1"/>
    <col min="15" max="15" width="2.85546875" style="4" customWidth="1"/>
    <col min="16" max="16" width="2.42578125" style="4" customWidth="1"/>
    <col min="17" max="17" width="1.7109375" style="4" customWidth="1"/>
    <col min="18" max="21" width="2.42578125" style="5" customWidth="1"/>
    <col min="22" max="22" width="2.7109375" style="4" customWidth="1"/>
    <col min="23" max="23" width="2.28515625" style="4" customWidth="1"/>
    <col min="24" max="24" width="2.7109375" style="4" customWidth="1"/>
    <col min="25" max="25" width="3" style="4" customWidth="1"/>
    <col min="26" max="26" width="2.28515625" style="4" customWidth="1"/>
    <col min="27" max="27" width="2.5703125" style="4" customWidth="1"/>
    <col min="28" max="28" width="6.7109375" style="4" customWidth="1"/>
    <col min="29" max="29" width="3.140625" style="4" customWidth="1"/>
    <col min="30" max="30" width="4.5703125" style="4" customWidth="1"/>
    <col min="31" max="31" width="0.7109375" style="4" customWidth="1"/>
    <col min="32" max="32" width="3.28515625" style="4" customWidth="1"/>
    <col min="33" max="33" width="2.7109375" style="4" customWidth="1"/>
    <col min="34" max="34" width="2.140625" style="4" customWidth="1"/>
    <col min="35" max="35" width="3.5703125" style="4" customWidth="1"/>
    <col min="36" max="36" width="2.5703125" style="4" customWidth="1"/>
    <col min="37" max="37" width="3" style="4" customWidth="1"/>
    <col min="38" max="38" width="1.28515625" style="4" customWidth="1"/>
    <col min="39" max="39" width="2.7109375" style="7" customWidth="1"/>
    <col min="40" max="40" width="2.42578125" style="7" customWidth="1"/>
    <col min="41" max="41" width="2.7109375" style="7" customWidth="1"/>
    <col min="42" max="42" width="2.7109375" style="4" customWidth="1"/>
    <col min="43" max="43" width="10" style="4" customWidth="1"/>
    <col min="44" max="49" width="8.85546875" style="4" customWidth="1"/>
    <col min="50" max="50" width="4.28515625" style="4" customWidth="1"/>
    <col min="51" max="16384" width="8.85546875" style="4"/>
  </cols>
  <sheetData>
    <row r="1" spans="1:41" x14ac:dyDescent="0.2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9"/>
    </row>
    <row r="2" spans="1:41" x14ac:dyDescent="0.2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2"/>
    </row>
    <row r="3" spans="1:41" x14ac:dyDescent="0.2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2"/>
    </row>
    <row r="4" spans="1:41" x14ac:dyDescent="0.2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2"/>
    </row>
    <row r="5" spans="1:41" ht="13.5" thickBot="1" x14ac:dyDescent="0.25">
      <c r="A5" s="63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5"/>
    </row>
    <row r="6" spans="1:41" ht="13.5" thickBot="1" x14ac:dyDescent="0.2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"/>
      <c r="AN6" s="6"/>
      <c r="AO6" s="67"/>
    </row>
    <row r="7" spans="1:41" ht="16.5" x14ac:dyDescent="0.2">
      <c r="A7" s="66"/>
      <c r="B7" s="68" t="s">
        <v>97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70"/>
      <c r="AO7" s="67"/>
    </row>
    <row r="8" spans="1:41" x14ac:dyDescent="0.2">
      <c r="A8" s="66"/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67"/>
    </row>
    <row r="9" spans="1:41" x14ac:dyDescent="0.2">
      <c r="A9" s="66"/>
      <c r="B9" s="181" t="s">
        <v>126</v>
      </c>
      <c r="C9" s="181"/>
      <c r="D9" s="182" t="s">
        <v>134</v>
      </c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67"/>
    </row>
    <row r="10" spans="1:41" x14ac:dyDescent="0.2">
      <c r="A10" s="66"/>
      <c r="B10" s="181" t="s">
        <v>129</v>
      </c>
      <c r="C10" s="181"/>
      <c r="D10" s="182" t="s">
        <v>128</v>
      </c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67"/>
    </row>
    <row r="11" spans="1:41" s="5" customFormat="1" x14ac:dyDescent="0.2">
      <c r="A11" s="66"/>
      <c r="B11" s="181" t="s">
        <v>130</v>
      </c>
      <c r="C11" s="181"/>
      <c r="D11" s="182" t="s">
        <v>0</v>
      </c>
      <c r="E11" s="182"/>
      <c r="F11" s="182"/>
      <c r="G11" s="183"/>
      <c r="H11" s="183"/>
      <c r="I11" s="184" t="s">
        <v>81</v>
      </c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67"/>
    </row>
    <row r="12" spans="1:41" s="5" customFormat="1" x14ac:dyDescent="0.2">
      <c r="A12" s="66"/>
      <c r="B12" s="181" t="s">
        <v>131</v>
      </c>
      <c r="C12" s="181"/>
      <c r="D12" s="182" t="s">
        <v>0</v>
      </c>
      <c r="E12" s="182"/>
      <c r="F12" s="182"/>
      <c r="G12" s="185"/>
      <c r="H12" s="185"/>
      <c r="I12" s="184" t="s">
        <v>50</v>
      </c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67"/>
    </row>
    <row r="13" spans="1:41" s="5" customFormat="1" x14ac:dyDescent="0.2">
      <c r="A13" s="66"/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67"/>
    </row>
    <row r="14" spans="1:41" ht="18" x14ac:dyDescent="0.2">
      <c r="A14" s="66"/>
      <c r="B14" s="176" t="s">
        <v>46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67"/>
    </row>
    <row r="15" spans="1:41" s="5" customFormat="1" x14ac:dyDescent="0.2">
      <c r="A15" s="66"/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67"/>
    </row>
    <row r="16" spans="1:41" s="5" customFormat="1" ht="18" x14ac:dyDescent="0.2">
      <c r="A16" s="66"/>
      <c r="B16" s="176" t="s">
        <v>51</v>
      </c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67"/>
    </row>
    <row r="17" spans="1:41" x14ac:dyDescent="0.2">
      <c r="A17" s="66"/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67"/>
    </row>
    <row r="18" spans="1:41" ht="18" x14ac:dyDescent="0.2">
      <c r="A18" s="66"/>
      <c r="B18" s="71" t="s">
        <v>53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3"/>
      <c r="AO18" s="67"/>
    </row>
    <row r="19" spans="1:41" s="7" customFormat="1" x14ac:dyDescent="0.2">
      <c r="A19" s="66"/>
      <c r="B19" s="164" t="s">
        <v>10</v>
      </c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8"/>
      <c r="U19" s="164" t="s">
        <v>52</v>
      </c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67"/>
    </row>
    <row r="20" spans="1:41" x14ac:dyDescent="0.2">
      <c r="A20" s="66"/>
      <c r="B20" s="165" t="s">
        <v>74</v>
      </c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9"/>
      <c r="U20" s="164" t="s">
        <v>11</v>
      </c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26" t="s">
        <v>39</v>
      </c>
      <c r="AK20" s="26"/>
      <c r="AL20" s="27" t="s">
        <v>3</v>
      </c>
      <c r="AM20" s="27"/>
      <c r="AN20" s="27"/>
      <c r="AO20" s="67"/>
    </row>
    <row r="21" spans="1:41" ht="13.15" customHeight="1" x14ac:dyDescent="0.2">
      <c r="A21" s="66"/>
      <c r="B21" s="164" t="s">
        <v>1</v>
      </c>
      <c r="C21" s="164"/>
      <c r="D21" s="164"/>
      <c r="E21" s="164"/>
      <c r="F21" s="164"/>
      <c r="G21" s="164"/>
      <c r="H21" s="164"/>
      <c r="I21" s="164"/>
      <c r="J21" s="164"/>
      <c r="K21" s="164" t="s">
        <v>2</v>
      </c>
      <c r="L21" s="164"/>
      <c r="M21" s="164"/>
      <c r="N21" s="164"/>
      <c r="O21" s="164"/>
      <c r="P21" s="164"/>
      <c r="Q21" s="164" t="s">
        <v>3</v>
      </c>
      <c r="R21" s="164"/>
      <c r="S21" s="164"/>
      <c r="T21" s="169"/>
      <c r="U21" s="163" t="s">
        <v>95</v>
      </c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83"/>
      <c r="AK21" s="83"/>
      <c r="AL21" s="81">
        <f>IF(AJ21="SI",2,0)</f>
        <v>0</v>
      </c>
      <c r="AM21" s="81"/>
      <c r="AN21" s="81"/>
      <c r="AO21" s="67"/>
    </row>
    <row r="22" spans="1:41" ht="13.15" customHeight="1" x14ac:dyDescent="0.2">
      <c r="A22" s="66"/>
      <c r="B22" s="179" t="s">
        <v>117</v>
      </c>
      <c r="C22" s="179"/>
      <c r="D22" s="179"/>
      <c r="E22" s="179"/>
      <c r="F22" s="179"/>
      <c r="G22" s="179"/>
      <c r="H22" s="179"/>
      <c r="I22" s="179"/>
      <c r="J22" s="179"/>
      <c r="K22" s="171"/>
      <c r="L22" s="171"/>
      <c r="M22" s="172" t="s">
        <v>4</v>
      </c>
      <c r="N22" s="172"/>
      <c r="O22" s="173"/>
      <c r="P22" s="173"/>
      <c r="Q22" s="174">
        <f>IF(K22=0,0, K22*10/O22)</f>
        <v>0</v>
      </c>
      <c r="R22" s="174"/>
      <c r="S22" s="174"/>
      <c r="T22" s="169"/>
      <c r="U22" s="163" t="s">
        <v>115</v>
      </c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83"/>
      <c r="AK22" s="83"/>
      <c r="AL22" s="81">
        <f>IF(AJ22="SI",1.5,0)</f>
        <v>0</v>
      </c>
      <c r="AM22" s="81"/>
      <c r="AN22" s="81"/>
      <c r="AO22" s="67"/>
    </row>
    <row r="23" spans="1:41" ht="13.15" customHeight="1" x14ac:dyDescent="0.2">
      <c r="A23" s="66"/>
      <c r="B23" s="179"/>
      <c r="C23" s="179"/>
      <c r="D23" s="179"/>
      <c r="E23" s="179"/>
      <c r="F23" s="179"/>
      <c r="G23" s="179"/>
      <c r="H23" s="179"/>
      <c r="I23" s="179"/>
      <c r="J23" s="179"/>
      <c r="K23" s="171"/>
      <c r="L23" s="171"/>
      <c r="M23" s="172"/>
      <c r="N23" s="172"/>
      <c r="O23" s="173"/>
      <c r="P23" s="173"/>
      <c r="Q23" s="174"/>
      <c r="R23" s="174"/>
      <c r="S23" s="174"/>
      <c r="T23" s="169"/>
      <c r="U23" s="163" t="s">
        <v>114</v>
      </c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83"/>
      <c r="AK23" s="83"/>
      <c r="AL23" s="81">
        <f>IF(AJ23="SI",1,0)</f>
        <v>0</v>
      </c>
      <c r="AM23" s="81"/>
      <c r="AN23" s="81"/>
      <c r="AO23" s="67"/>
    </row>
    <row r="24" spans="1:41" ht="13.15" customHeight="1" x14ac:dyDescent="0.2">
      <c r="A24" s="66"/>
      <c r="B24" s="170" t="s">
        <v>118</v>
      </c>
      <c r="C24" s="170"/>
      <c r="D24" s="170"/>
      <c r="E24" s="170"/>
      <c r="F24" s="170"/>
      <c r="G24" s="170"/>
      <c r="H24" s="170"/>
      <c r="I24" s="170"/>
      <c r="J24" s="170"/>
      <c r="K24" s="171"/>
      <c r="L24" s="171"/>
      <c r="M24" s="172" t="s">
        <v>4</v>
      </c>
      <c r="N24" s="172"/>
      <c r="O24" s="173"/>
      <c r="P24" s="173"/>
      <c r="Q24" s="174">
        <f>IF(K24=0,0, K24*10/O24)</f>
        <v>0</v>
      </c>
      <c r="R24" s="174"/>
      <c r="S24" s="174"/>
      <c r="T24" s="169"/>
      <c r="U24" s="163" t="s">
        <v>116</v>
      </c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83"/>
      <c r="AK24" s="83"/>
      <c r="AL24" s="81">
        <f>IF(AJ24="SI",1,0)</f>
        <v>0</v>
      </c>
      <c r="AM24" s="81"/>
      <c r="AN24" s="81"/>
      <c r="AO24" s="67"/>
    </row>
    <row r="25" spans="1:41" ht="13.15" customHeight="1" x14ac:dyDescent="0.2">
      <c r="A25" s="66"/>
      <c r="B25" s="170"/>
      <c r="C25" s="170"/>
      <c r="D25" s="170"/>
      <c r="E25" s="170"/>
      <c r="F25" s="170"/>
      <c r="G25" s="170"/>
      <c r="H25" s="170"/>
      <c r="I25" s="170"/>
      <c r="J25" s="170"/>
      <c r="K25" s="171"/>
      <c r="L25" s="171"/>
      <c r="M25" s="172"/>
      <c r="N25" s="172"/>
      <c r="O25" s="173"/>
      <c r="P25" s="173"/>
      <c r="Q25" s="174"/>
      <c r="R25" s="174"/>
      <c r="S25" s="174"/>
      <c r="T25" s="169"/>
      <c r="U25" s="166" t="s">
        <v>94</v>
      </c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28"/>
      <c r="AL25" s="81">
        <f>VLOOKUP(U25,tab_amm!A4:B29,2,FALSE)</f>
        <v>0</v>
      </c>
      <c r="AM25" s="81"/>
      <c r="AN25" s="81"/>
      <c r="AO25" s="67"/>
    </row>
    <row r="26" spans="1:41" ht="13.15" customHeight="1" x14ac:dyDescent="0.2">
      <c r="A26" s="66"/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69"/>
      <c r="U26" s="166" t="s">
        <v>88</v>
      </c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29"/>
      <c r="AL26" s="81">
        <f>VLOOKUP(U26,tab_amm!A31:B56,2,FALSE)</f>
        <v>0</v>
      </c>
      <c r="AM26" s="81"/>
      <c r="AN26" s="81"/>
      <c r="AO26" s="67"/>
    </row>
    <row r="27" spans="1:41" x14ac:dyDescent="0.2">
      <c r="A27" s="66"/>
      <c r="B27" s="167" t="s">
        <v>71</v>
      </c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78">
        <f>Q24-Q22</f>
        <v>0</v>
      </c>
      <c r="R27" s="178"/>
      <c r="S27" s="178"/>
      <c r="T27" s="169"/>
      <c r="U27" s="167" t="s">
        <v>40</v>
      </c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82">
        <f>AL21+AL22+AL23+AL24+AL26-AL25</f>
        <v>0</v>
      </c>
      <c r="AM27" s="82"/>
      <c r="AN27" s="82"/>
      <c r="AO27" s="67"/>
    </row>
    <row r="28" spans="1:41" ht="18" x14ac:dyDescent="0.2">
      <c r="A28" s="66"/>
      <c r="B28" s="71" t="s">
        <v>75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3"/>
      <c r="AO28" s="67"/>
    </row>
    <row r="29" spans="1:41" ht="11.45" customHeight="1" x14ac:dyDescent="0.2">
      <c r="A29" s="66"/>
      <c r="B29" s="74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6"/>
      <c r="AO29" s="67"/>
    </row>
    <row r="30" spans="1:41" ht="13.9" customHeight="1" x14ac:dyDescent="0.2">
      <c r="A30" s="66"/>
      <c r="B30" s="54" t="s">
        <v>82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67"/>
    </row>
    <row r="31" spans="1:41" ht="47.45" customHeight="1" x14ac:dyDescent="0.2">
      <c r="A31" s="66"/>
      <c r="B31" s="77" t="s">
        <v>106</v>
      </c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9"/>
      <c r="AO31" s="67"/>
    </row>
    <row r="32" spans="1:41" ht="11.45" customHeight="1" x14ac:dyDescent="0.2">
      <c r="A32" s="66"/>
      <c r="B32" s="51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3"/>
      <c r="AO32" s="67"/>
    </row>
    <row r="33" spans="1:41" ht="18.600000000000001" customHeight="1" x14ac:dyDescent="0.2">
      <c r="A33" s="66"/>
      <c r="B33" s="80" t="s">
        <v>56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10"/>
      <c r="V33" s="80" t="s">
        <v>58</v>
      </c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67"/>
    </row>
    <row r="34" spans="1:41" x14ac:dyDescent="0.2">
      <c r="A34" s="66"/>
      <c r="B34" s="56" t="s">
        <v>47</v>
      </c>
      <c r="C34" s="56"/>
      <c r="D34" s="56"/>
      <c r="E34" s="56" t="s">
        <v>48</v>
      </c>
      <c r="F34" s="56"/>
      <c r="G34" s="56"/>
      <c r="H34" s="9" t="s">
        <v>49</v>
      </c>
      <c r="I34" s="84"/>
      <c r="J34" s="84"/>
      <c r="K34" s="85"/>
      <c r="L34" s="56" t="s">
        <v>47</v>
      </c>
      <c r="M34" s="56"/>
      <c r="N34" s="56"/>
      <c r="O34" s="56" t="s">
        <v>48</v>
      </c>
      <c r="P34" s="56"/>
      <c r="Q34" s="56"/>
      <c r="R34" s="56" t="s">
        <v>49</v>
      </c>
      <c r="S34" s="56"/>
      <c r="T34" s="56"/>
      <c r="U34" s="10"/>
      <c r="V34" s="56" t="s">
        <v>47</v>
      </c>
      <c r="W34" s="56"/>
      <c r="X34" s="56"/>
      <c r="Y34" s="56" t="s">
        <v>48</v>
      </c>
      <c r="Z34" s="56"/>
      <c r="AA34" s="56"/>
      <c r="AB34" s="9" t="s">
        <v>49</v>
      </c>
      <c r="AC34" s="84"/>
      <c r="AD34" s="84"/>
      <c r="AE34" s="85"/>
      <c r="AF34" s="56" t="s">
        <v>47</v>
      </c>
      <c r="AG34" s="56"/>
      <c r="AH34" s="56"/>
      <c r="AI34" s="56" t="s">
        <v>48</v>
      </c>
      <c r="AJ34" s="56"/>
      <c r="AK34" s="56"/>
      <c r="AL34" s="56" t="s">
        <v>49</v>
      </c>
      <c r="AM34" s="56"/>
      <c r="AN34" s="56"/>
      <c r="AO34" s="67"/>
    </row>
    <row r="35" spans="1:41" x14ac:dyDescent="0.2">
      <c r="A35" s="66"/>
      <c r="B35" s="38"/>
      <c r="C35" s="38"/>
      <c r="D35" s="38"/>
      <c r="E35" s="38"/>
      <c r="F35" s="38"/>
      <c r="G35" s="38"/>
      <c r="H35" s="25">
        <f>IF(B35=0,0,DAYS360(B35,E35+1))</f>
        <v>0</v>
      </c>
      <c r="I35" s="86"/>
      <c r="J35" s="86"/>
      <c r="K35" s="87"/>
      <c r="L35" s="38"/>
      <c r="M35" s="38"/>
      <c r="N35" s="38"/>
      <c r="O35" s="38"/>
      <c r="P35" s="38"/>
      <c r="Q35" s="38"/>
      <c r="R35" s="55">
        <f t="shared" ref="R35:R44" si="0">IF(I35=0,0,DAYS360(I35,L35+1))</f>
        <v>0</v>
      </c>
      <c r="S35" s="55"/>
      <c r="T35" s="55"/>
      <c r="U35" s="10"/>
      <c r="V35" s="38"/>
      <c r="W35" s="38"/>
      <c r="X35" s="38"/>
      <c r="Y35" s="38"/>
      <c r="Z35" s="38"/>
      <c r="AA35" s="38"/>
      <c r="AB35" s="25">
        <f>IF(V35=0,0,DAYS360(V35,Y35+1))</f>
        <v>0</v>
      </c>
      <c r="AC35" s="86"/>
      <c r="AD35" s="86"/>
      <c r="AE35" s="87"/>
      <c r="AF35" s="38"/>
      <c r="AG35" s="38"/>
      <c r="AH35" s="38"/>
      <c r="AI35" s="38"/>
      <c r="AJ35" s="38"/>
      <c r="AK35" s="38"/>
      <c r="AL35" s="55">
        <f t="shared" ref="AL35:AL44" si="1">IF(AC35=0,0,DAYS360(AC35,AF35+1))</f>
        <v>0</v>
      </c>
      <c r="AM35" s="55"/>
      <c r="AN35" s="55"/>
      <c r="AO35" s="67"/>
    </row>
    <row r="36" spans="1:41" ht="11.45" customHeight="1" x14ac:dyDescent="0.2">
      <c r="A36" s="66"/>
      <c r="B36" s="38"/>
      <c r="C36" s="38"/>
      <c r="D36" s="38"/>
      <c r="E36" s="38"/>
      <c r="F36" s="38"/>
      <c r="G36" s="38"/>
      <c r="H36" s="25">
        <f t="shared" ref="H36:H44" si="2">IF(B36=0,0,DAYS360(B36,E36+1))</f>
        <v>0</v>
      </c>
      <c r="I36" s="86"/>
      <c r="J36" s="86"/>
      <c r="K36" s="87"/>
      <c r="L36" s="38"/>
      <c r="M36" s="38"/>
      <c r="N36" s="38"/>
      <c r="O36" s="38"/>
      <c r="P36" s="38"/>
      <c r="Q36" s="38"/>
      <c r="R36" s="55">
        <f t="shared" si="0"/>
        <v>0</v>
      </c>
      <c r="S36" s="55"/>
      <c r="T36" s="55"/>
      <c r="U36" s="10"/>
      <c r="V36" s="38"/>
      <c r="W36" s="38"/>
      <c r="X36" s="38"/>
      <c r="Y36" s="38"/>
      <c r="Z36" s="38"/>
      <c r="AA36" s="38"/>
      <c r="AB36" s="25">
        <f t="shared" ref="AB36:AB44" si="3">IF(V36=0,0,DAYS360(V36,Y36+1))</f>
        <v>0</v>
      </c>
      <c r="AC36" s="86"/>
      <c r="AD36" s="86"/>
      <c r="AE36" s="87"/>
      <c r="AF36" s="38"/>
      <c r="AG36" s="38"/>
      <c r="AH36" s="38"/>
      <c r="AI36" s="38"/>
      <c r="AJ36" s="38"/>
      <c r="AK36" s="38"/>
      <c r="AL36" s="55">
        <f t="shared" si="1"/>
        <v>0</v>
      </c>
      <c r="AM36" s="55"/>
      <c r="AN36" s="55"/>
      <c r="AO36" s="67"/>
    </row>
    <row r="37" spans="1:41" ht="11.45" customHeight="1" x14ac:dyDescent="0.2">
      <c r="A37" s="66"/>
      <c r="B37" s="38"/>
      <c r="C37" s="38"/>
      <c r="D37" s="38"/>
      <c r="E37" s="38"/>
      <c r="F37" s="38"/>
      <c r="G37" s="38"/>
      <c r="H37" s="25">
        <f t="shared" si="2"/>
        <v>0</v>
      </c>
      <c r="I37" s="86"/>
      <c r="J37" s="86"/>
      <c r="K37" s="87"/>
      <c r="L37" s="38"/>
      <c r="M37" s="38"/>
      <c r="N37" s="38"/>
      <c r="O37" s="38"/>
      <c r="P37" s="38"/>
      <c r="Q37" s="38"/>
      <c r="R37" s="55">
        <f t="shared" si="0"/>
        <v>0</v>
      </c>
      <c r="S37" s="55"/>
      <c r="T37" s="55"/>
      <c r="U37" s="10"/>
      <c r="V37" s="38"/>
      <c r="W37" s="38"/>
      <c r="X37" s="38"/>
      <c r="Y37" s="38"/>
      <c r="Z37" s="38"/>
      <c r="AA37" s="38"/>
      <c r="AB37" s="25">
        <f t="shared" si="3"/>
        <v>0</v>
      </c>
      <c r="AC37" s="86"/>
      <c r="AD37" s="86"/>
      <c r="AE37" s="87"/>
      <c r="AF37" s="38"/>
      <c r="AG37" s="38"/>
      <c r="AH37" s="38"/>
      <c r="AI37" s="38"/>
      <c r="AJ37" s="38"/>
      <c r="AK37" s="38"/>
      <c r="AL37" s="55">
        <f t="shared" si="1"/>
        <v>0</v>
      </c>
      <c r="AM37" s="55"/>
      <c r="AN37" s="55"/>
      <c r="AO37" s="67"/>
    </row>
    <row r="38" spans="1:41" ht="11.45" customHeight="1" x14ac:dyDescent="0.2">
      <c r="A38" s="66"/>
      <c r="B38" s="38"/>
      <c r="C38" s="38"/>
      <c r="D38" s="38"/>
      <c r="E38" s="38"/>
      <c r="F38" s="38"/>
      <c r="G38" s="38"/>
      <c r="H38" s="25">
        <f t="shared" si="2"/>
        <v>0</v>
      </c>
      <c r="I38" s="86"/>
      <c r="J38" s="86"/>
      <c r="K38" s="87"/>
      <c r="L38" s="38"/>
      <c r="M38" s="38"/>
      <c r="N38" s="38"/>
      <c r="O38" s="38"/>
      <c r="P38" s="38"/>
      <c r="Q38" s="38"/>
      <c r="R38" s="55">
        <f t="shared" si="0"/>
        <v>0</v>
      </c>
      <c r="S38" s="55"/>
      <c r="T38" s="55"/>
      <c r="U38" s="10"/>
      <c r="V38" s="38"/>
      <c r="W38" s="38"/>
      <c r="X38" s="38"/>
      <c r="Y38" s="38"/>
      <c r="Z38" s="38"/>
      <c r="AA38" s="38"/>
      <c r="AB38" s="25">
        <f t="shared" si="3"/>
        <v>0</v>
      </c>
      <c r="AC38" s="86"/>
      <c r="AD38" s="86"/>
      <c r="AE38" s="87"/>
      <c r="AF38" s="38"/>
      <c r="AG38" s="38"/>
      <c r="AH38" s="38"/>
      <c r="AI38" s="38"/>
      <c r="AJ38" s="38"/>
      <c r="AK38" s="38"/>
      <c r="AL38" s="55">
        <f t="shared" si="1"/>
        <v>0</v>
      </c>
      <c r="AM38" s="55"/>
      <c r="AN38" s="55"/>
      <c r="AO38" s="67"/>
    </row>
    <row r="39" spans="1:41" ht="11.45" customHeight="1" x14ac:dyDescent="0.2">
      <c r="A39" s="66"/>
      <c r="B39" s="38"/>
      <c r="C39" s="38"/>
      <c r="D39" s="38"/>
      <c r="E39" s="38"/>
      <c r="F39" s="38"/>
      <c r="G39" s="38"/>
      <c r="H39" s="25">
        <f t="shared" si="2"/>
        <v>0</v>
      </c>
      <c r="I39" s="86"/>
      <c r="J39" s="86"/>
      <c r="K39" s="87"/>
      <c r="L39" s="38"/>
      <c r="M39" s="38"/>
      <c r="N39" s="38"/>
      <c r="O39" s="38"/>
      <c r="P39" s="38"/>
      <c r="Q39" s="38"/>
      <c r="R39" s="55">
        <f t="shared" si="0"/>
        <v>0</v>
      </c>
      <c r="S39" s="55"/>
      <c r="T39" s="55"/>
      <c r="U39" s="10"/>
      <c r="V39" s="38"/>
      <c r="W39" s="38"/>
      <c r="X39" s="38"/>
      <c r="Y39" s="38"/>
      <c r="Z39" s="38"/>
      <c r="AA39" s="38"/>
      <c r="AB39" s="25">
        <f t="shared" si="3"/>
        <v>0</v>
      </c>
      <c r="AC39" s="86"/>
      <c r="AD39" s="86"/>
      <c r="AE39" s="87"/>
      <c r="AF39" s="38"/>
      <c r="AG39" s="38"/>
      <c r="AH39" s="38"/>
      <c r="AI39" s="38"/>
      <c r="AJ39" s="38"/>
      <c r="AK39" s="38"/>
      <c r="AL39" s="55">
        <f t="shared" si="1"/>
        <v>0</v>
      </c>
      <c r="AM39" s="55"/>
      <c r="AN39" s="55"/>
      <c r="AO39" s="67"/>
    </row>
    <row r="40" spans="1:41" ht="11.45" customHeight="1" x14ac:dyDescent="0.2">
      <c r="A40" s="66"/>
      <c r="B40" s="38"/>
      <c r="C40" s="38"/>
      <c r="D40" s="38"/>
      <c r="E40" s="38"/>
      <c r="F40" s="38"/>
      <c r="G40" s="38"/>
      <c r="H40" s="25">
        <f t="shared" si="2"/>
        <v>0</v>
      </c>
      <c r="I40" s="86"/>
      <c r="J40" s="86"/>
      <c r="K40" s="87"/>
      <c r="L40" s="38"/>
      <c r="M40" s="38"/>
      <c r="N40" s="38"/>
      <c r="O40" s="38"/>
      <c r="P40" s="38"/>
      <c r="Q40" s="38"/>
      <c r="R40" s="55">
        <f t="shared" si="0"/>
        <v>0</v>
      </c>
      <c r="S40" s="55"/>
      <c r="T40" s="55"/>
      <c r="U40" s="10"/>
      <c r="V40" s="38"/>
      <c r="W40" s="38"/>
      <c r="X40" s="38"/>
      <c r="Y40" s="38"/>
      <c r="Z40" s="38"/>
      <c r="AA40" s="38"/>
      <c r="AB40" s="25">
        <f t="shared" si="3"/>
        <v>0</v>
      </c>
      <c r="AC40" s="86"/>
      <c r="AD40" s="86"/>
      <c r="AE40" s="87"/>
      <c r="AF40" s="38"/>
      <c r="AG40" s="38"/>
      <c r="AH40" s="38"/>
      <c r="AI40" s="38"/>
      <c r="AJ40" s="38"/>
      <c r="AK40" s="38"/>
      <c r="AL40" s="55">
        <f t="shared" si="1"/>
        <v>0</v>
      </c>
      <c r="AM40" s="55"/>
      <c r="AN40" s="55"/>
      <c r="AO40" s="67"/>
    </row>
    <row r="41" spans="1:41" ht="11.45" customHeight="1" x14ac:dyDescent="0.2">
      <c r="A41" s="66"/>
      <c r="B41" s="38"/>
      <c r="C41" s="38"/>
      <c r="D41" s="38"/>
      <c r="E41" s="38"/>
      <c r="F41" s="38"/>
      <c r="G41" s="38"/>
      <c r="H41" s="25">
        <f t="shared" si="2"/>
        <v>0</v>
      </c>
      <c r="I41" s="86"/>
      <c r="J41" s="86"/>
      <c r="K41" s="87"/>
      <c r="L41" s="38"/>
      <c r="M41" s="38"/>
      <c r="N41" s="38"/>
      <c r="O41" s="38"/>
      <c r="P41" s="38"/>
      <c r="Q41" s="38"/>
      <c r="R41" s="55">
        <f t="shared" si="0"/>
        <v>0</v>
      </c>
      <c r="S41" s="55"/>
      <c r="T41" s="55"/>
      <c r="U41" s="10"/>
      <c r="V41" s="38"/>
      <c r="W41" s="38"/>
      <c r="X41" s="38"/>
      <c r="Y41" s="38"/>
      <c r="Z41" s="38"/>
      <c r="AA41" s="38"/>
      <c r="AB41" s="25">
        <f t="shared" si="3"/>
        <v>0</v>
      </c>
      <c r="AC41" s="86"/>
      <c r="AD41" s="86"/>
      <c r="AE41" s="87"/>
      <c r="AF41" s="38"/>
      <c r="AG41" s="38"/>
      <c r="AH41" s="38"/>
      <c r="AI41" s="38"/>
      <c r="AJ41" s="38"/>
      <c r="AK41" s="38"/>
      <c r="AL41" s="55">
        <f t="shared" si="1"/>
        <v>0</v>
      </c>
      <c r="AM41" s="55"/>
      <c r="AN41" s="55"/>
      <c r="AO41" s="67"/>
    </row>
    <row r="42" spans="1:41" ht="11.45" customHeight="1" x14ac:dyDescent="0.2">
      <c r="A42" s="66"/>
      <c r="B42" s="38"/>
      <c r="C42" s="38"/>
      <c r="D42" s="38"/>
      <c r="E42" s="38"/>
      <c r="F42" s="38"/>
      <c r="G42" s="38"/>
      <c r="H42" s="25">
        <f t="shared" si="2"/>
        <v>0</v>
      </c>
      <c r="I42" s="86"/>
      <c r="J42" s="86"/>
      <c r="K42" s="87"/>
      <c r="L42" s="38"/>
      <c r="M42" s="38"/>
      <c r="N42" s="38"/>
      <c r="O42" s="38"/>
      <c r="P42" s="38"/>
      <c r="Q42" s="38"/>
      <c r="R42" s="55">
        <f t="shared" si="0"/>
        <v>0</v>
      </c>
      <c r="S42" s="55"/>
      <c r="T42" s="55"/>
      <c r="U42" s="10"/>
      <c r="V42" s="38"/>
      <c r="W42" s="38"/>
      <c r="X42" s="38"/>
      <c r="Y42" s="38"/>
      <c r="Z42" s="38"/>
      <c r="AA42" s="38"/>
      <c r="AB42" s="25">
        <f t="shared" si="3"/>
        <v>0</v>
      </c>
      <c r="AC42" s="86"/>
      <c r="AD42" s="86"/>
      <c r="AE42" s="87"/>
      <c r="AF42" s="38"/>
      <c r="AG42" s="38"/>
      <c r="AH42" s="38"/>
      <c r="AI42" s="38"/>
      <c r="AJ42" s="38"/>
      <c r="AK42" s="38"/>
      <c r="AL42" s="55">
        <f t="shared" si="1"/>
        <v>0</v>
      </c>
      <c r="AM42" s="55"/>
      <c r="AN42" s="55"/>
      <c r="AO42" s="67"/>
    </row>
    <row r="43" spans="1:41" ht="11.45" customHeight="1" x14ac:dyDescent="0.2">
      <c r="A43" s="66"/>
      <c r="B43" s="38"/>
      <c r="C43" s="38"/>
      <c r="D43" s="38"/>
      <c r="E43" s="38"/>
      <c r="F43" s="38"/>
      <c r="G43" s="38"/>
      <c r="H43" s="25">
        <f t="shared" si="2"/>
        <v>0</v>
      </c>
      <c r="I43" s="86"/>
      <c r="J43" s="86"/>
      <c r="K43" s="87"/>
      <c r="L43" s="38"/>
      <c r="M43" s="38"/>
      <c r="N43" s="38"/>
      <c r="O43" s="38"/>
      <c r="P43" s="38"/>
      <c r="Q43" s="38"/>
      <c r="R43" s="55">
        <f t="shared" si="0"/>
        <v>0</v>
      </c>
      <c r="S43" s="55"/>
      <c r="T43" s="55"/>
      <c r="U43" s="10"/>
      <c r="V43" s="38"/>
      <c r="W43" s="38"/>
      <c r="X43" s="38"/>
      <c r="Y43" s="38"/>
      <c r="Z43" s="38"/>
      <c r="AA43" s="38"/>
      <c r="AB43" s="25">
        <f t="shared" si="3"/>
        <v>0</v>
      </c>
      <c r="AC43" s="86"/>
      <c r="AD43" s="86"/>
      <c r="AE43" s="87"/>
      <c r="AF43" s="38"/>
      <c r="AG43" s="38"/>
      <c r="AH43" s="38"/>
      <c r="AI43" s="38"/>
      <c r="AJ43" s="38"/>
      <c r="AK43" s="38"/>
      <c r="AL43" s="55">
        <f t="shared" si="1"/>
        <v>0</v>
      </c>
      <c r="AM43" s="55"/>
      <c r="AN43" s="55"/>
      <c r="AO43" s="67"/>
    </row>
    <row r="44" spans="1:41" ht="11.45" customHeight="1" x14ac:dyDescent="0.2">
      <c r="A44" s="66"/>
      <c r="B44" s="38"/>
      <c r="C44" s="38"/>
      <c r="D44" s="38"/>
      <c r="E44" s="38"/>
      <c r="F44" s="38"/>
      <c r="G44" s="38"/>
      <c r="H44" s="25">
        <f t="shared" si="2"/>
        <v>0</v>
      </c>
      <c r="I44" s="88"/>
      <c r="J44" s="88"/>
      <c r="K44" s="89"/>
      <c r="L44" s="38"/>
      <c r="M44" s="38"/>
      <c r="N44" s="38"/>
      <c r="O44" s="38"/>
      <c r="P44" s="38"/>
      <c r="Q44" s="38"/>
      <c r="R44" s="55">
        <f t="shared" si="0"/>
        <v>0</v>
      </c>
      <c r="S44" s="55"/>
      <c r="T44" s="55"/>
      <c r="U44" s="10"/>
      <c r="V44" s="38"/>
      <c r="W44" s="38"/>
      <c r="X44" s="38"/>
      <c r="Y44" s="38"/>
      <c r="Z44" s="38"/>
      <c r="AA44" s="38"/>
      <c r="AB44" s="25">
        <f t="shared" si="3"/>
        <v>0</v>
      </c>
      <c r="AC44" s="88"/>
      <c r="AD44" s="88"/>
      <c r="AE44" s="89"/>
      <c r="AF44" s="38"/>
      <c r="AG44" s="38"/>
      <c r="AH44" s="38"/>
      <c r="AI44" s="38"/>
      <c r="AJ44" s="38"/>
      <c r="AK44" s="38"/>
      <c r="AL44" s="55">
        <f t="shared" si="1"/>
        <v>0</v>
      </c>
      <c r="AM44" s="55"/>
      <c r="AN44" s="55"/>
      <c r="AO44" s="67"/>
    </row>
    <row r="45" spans="1:41" ht="11.45" customHeight="1" x14ac:dyDescent="0.2">
      <c r="A45" s="66"/>
      <c r="B45" s="97" t="s">
        <v>55</v>
      </c>
      <c r="C45" s="97"/>
      <c r="D45" s="97"/>
      <c r="E45" s="97"/>
      <c r="F45" s="97"/>
      <c r="G45" s="97"/>
      <c r="H45" s="97"/>
      <c r="I45" s="39">
        <f>INT(SUM(H35:H44,R35:T44,AL35:AN44)/30)</f>
        <v>0</v>
      </c>
      <c r="J45" s="40"/>
      <c r="K45" s="41"/>
      <c r="L45" s="97" t="s">
        <v>3</v>
      </c>
      <c r="M45" s="97"/>
      <c r="N45" s="92">
        <f>I45*0.5</f>
        <v>0</v>
      </c>
      <c r="O45" s="92"/>
      <c r="P45" s="92"/>
      <c r="Q45" s="92"/>
      <c r="R45" s="98"/>
      <c r="S45" s="99"/>
      <c r="T45" s="100"/>
      <c r="U45" s="10"/>
      <c r="V45" s="97" t="s">
        <v>59</v>
      </c>
      <c r="W45" s="97"/>
      <c r="X45" s="97"/>
      <c r="Y45" s="97"/>
      <c r="Z45" s="97"/>
      <c r="AA45" s="97"/>
      <c r="AB45" s="97"/>
      <c r="AC45" s="39">
        <f>INT(SUM(AB35:AB44,AL35:AN44,BF35:BH44)/30)</f>
        <v>0</v>
      </c>
      <c r="AD45" s="40"/>
      <c r="AE45" s="41"/>
      <c r="AF45" s="97" t="s">
        <v>3</v>
      </c>
      <c r="AG45" s="97"/>
      <c r="AH45" s="92">
        <f>AC45*0.5</f>
        <v>0</v>
      </c>
      <c r="AI45" s="92"/>
      <c r="AJ45" s="92"/>
      <c r="AK45" s="92"/>
      <c r="AL45" s="98"/>
      <c r="AM45" s="99"/>
      <c r="AN45" s="100"/>
      <c r="AO45" s="67"/>
    </row>
    <row r="46" spans="1:41" ht="11.45" customHeight="1" x14ac:dyDescent="0.2">
      <c r="A46" s="66"/>
      <c r="B46" s="97" t="s">
        <v>57</v>
      </c>
      <c r="C46" s="97"/>
      <c r="D46" s="97"/>
      <c r="E46" s="97"/>
      <c r="F46" s="97"/>
      <c r="G46" s="97"/>
      <c r="H46" s="97"/>
      <c r="I46" s="39">
        <f>SUM(H35:H44,R35:T44,)-I45*30</f>
        <v>0</v>
      </c>
      <c r="J46" s="40"/>
      <c r="K46" s="41"/>
      <c r="L46" s="90" t="s">
        <v>3</v>
      </c>
      <c r="M46" s="91"/>
      <c r="N46" s="92">
        <f>IF(I46&gt;15,0.5,0)</f>
        <v>0</v>
      </c>
      <c r="O46" s="92"/>
      <c r="P46" s="92"/>
      <c r="Q46" s="92"/>
      <c r="R46" s="101"/>
      <c r="S46" s="102"/>
      <c r="T46" s="103"/>
      <c r="U46" s="10"/>
      <c r="V46" s="97" t="s">
        <v>60</v>
      </c>
      <c r="W46" s="97"/>
      <c r="X46" s="97"/>
      <c r="Y46" s="97"/>
      <c r="Z46" s="97"/>
      <c r="AA46" s="97"/>
      <c r="AB46" s="97"/>
      <c r="AC46" s="39">
        <f>SUM(AB35:AB44,AL35:AN44,)-AC45*30</f>
        <v>0</v>
      </c>
      <c r="AD46" s="40"/>
      <c r="AE46" s="41"/>
      <c r="AF46" s="90" t="s">
        <v>3</v>
      </c>
      <c r="AG46" s="91"/>
      <c r="AH46" s="92">
        <f>IF(AC46&gt;15,0.5,0)</f>
        <v>0</v>
      </c>
      <c r="AI46" s="92"/>
      <c r="AJ46" s="92"/>
      <c r="AK46" s="92"/>
      <c r="AL46" s="101"/>
      <c r="AM46" s="102"/>
      <c r="AN46" s="103"/>
      <c r="AO46" s="67"/>
    </row>
    <row r="47" spans="1:41" ht="11.45" customHeight="1" x14ac:dyDescent="0.2">
      <c r="A47" s="66"/>
      <c r="B47" s="93" t="s">
        <v>68</v>
      </c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4">
        <f>SUM(N45:O46)</f>
        <v>0</v>
      </c>
      <c r="O47" s="95"/>
      <c r="P47" s="95"/>
      <c r="Q47" s="96"/>
      <c r="R47" s="104"/>
      <c r="S47" s="105"/>
      <c r="T47" s="106"/>
      <c r="U47" s="10"/>
      <c r="V47" s="93" t="s">
        <v>67</v>
      </c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4">
        <f>SUM(AH45:AI46)</f>
        <v>0</v>
      </c>
      <c r="AI47" s="95"/>
      <c r="AJ47" s="95"/>
      <c r="AK47" s="96"/>
      <c r="AL47" s="104"/>
      <c r="AM47" s="105"/>
      <c r="AN47" s="106"/>
      <c r="AO47" s="67"/>
    </row>
    <row r="48" spans="1:41" ht="11.45" customHeight="1" x14ac:dyDescent="0.2">
      <c r="A48" s="66"/>
      <c r="B48" s="107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9"/>
      <c r="AO48" s="67"/>
    </row>
    <row r="49" spans="1:41" ht="18.600000000000001" customHeight="1" x14ac:dyDescent="0.2">
      <c r="A49" s="66"/>
      <c r="B49" s="54" t="s">
        <v>61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110"/>
      <c r="V49" s="54" t="s">
        <v>62</v>
      </c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67"/>
    </row>
    <row r="50" spans="1:41" x14ac:dyDescent="0.2">
      <c r="A50" s="66"/>
      <c r="B50" s="56" t="s">
        <v>47</v>
      </c>
      <c r="C50" s="56"/>
      <c r="D50" s="56"/>
      <c r="E50" s="56" t="s">
        <v>48</v>
      </c>
      <c r="F50" s="56"/>
      <c r="G50" s="56"/>
      <c r="H50" s="9" t="s">
        <v>49</v>
      </c>
      <c r="I50" s="84"/>
      <c r="J50" s="84"/>
      <c r="K50" s="85"/>
      <c r="L50" s="56" t="s">
        <v>47</v>
      </c>
      <c r="M50" s="56"/>
      <c r="N50" s="56"/>
      <c r="O50" s="56" t="s">
        <v>48</v>
      </c>
      <c r="P50" s="56"/>
      <c r="Q50" s="56"/>
      <c r="R50" s="56" t="s">
        <v>49</v>
      </c>
      <c r="S50" s="56"/>
      <c r="T50" s="56"/>
      <c r="U50" s="110"/>
      <c r="V50" s="56" t="s">
        <v>47</v>
      </c>
      <c r="W50" s="56"/>
      <c r="X50" s="56"/>
      <c r="Y50" s="56" t="s">
        <v>48</v>
      </c>
      <c r="Z50" s="56"/>
      <c r="AA50" s="56"/>
      <c r="AB50" s="9" t="s">
        <v>49</v>
      </c>
      <c r="AC50" s="84"/>
      <c r="AD50" s="84"/>
      <c r="AE50" s="85"/>
      <c r="AF50" s="56" t="s">
        <v>47</v>
      </c>
      <c r="AG50" s="56"/>
      <c r="AH50" s="56"/>
      <c r="AI50" s="56" t="s">
        <v>48</v>
      </c>
      <c r="AJ50" s="56"/>
      <c r="AK50" s="56"/>
      <c r="AL50" s="56" t="s">
        <v>49</v>
      </c>
      <c r="AM50" s="56"/>
      <c r="AN50" s="56"/>
      <c r="AO50" s="67"/>
    </row>
    <row r="51" spans="1:41" x14ac:dyDescent="0.2">
      <c r="A51" s="66"/>
      <c r="B51" s="38"/>
      <c r="C51" s="38"/>
      <c r="D51" s="38"/>
      <c r="E51" s="38"/>
      <c r="F51" s="38"/>
      <c r="G51" s="38"/>
      <c r="H51" s="25">
        <f>IF(B51=0,0,DAYS360(B51,E51+1))</f>
        <v>0</v>
      </c>
      <c r="I51" s="86"/>
      <c r="J51" s="86"/>
      <c r="K51" s="87"/>
      <c r="L51" s="38"/>
      <c r="M51" s="38"/>
      <c r="N51" s="38"/>
      <c r="O51" s="38"/>
      <c r="P51" s="38"/>
      <c r="Q51" s="38"/>
      <c r="R51" s="55">
        <f t="shared" ref="R51:R60" si="4">IF(I51=0,0,DAYS360(I51,L51+1))</f>
        <v>0</v>
      </c>
      <c r="S51" s="55"/>
      <c r="T51" s="55"/>
      <c r="U51" s="110"/>
      <c r="V51" s="38"/>
      <c r="W51" s="38"/>
      <c r="X51" s="38"/>
      <c r="Y51" s="38"/>
      <c r="Z51" s="38"/>
      <c r="AA51" s="38"/>
      <c r="AB51" s="25">
        <f>IF(V51=0,0,DAYS360(V51,Y51+1))</f>
        <v>0</v>
      </c>
      <c r="AC51" s="86"/>
      <c r="AD51" s="86"/>
      <c r="AE51" s="87"/>
      <c r="AF51" s="38"/>
      <c r="AG51" s="38"/>
      <c r="AH51" s="38"/>
      <c r="AI51" s="38"/>
      <c r="AJ51" s="38"/>
      <c r="AK51" s="38"/>
      <c r="AL51" s="55">
        <f t="shared" ref="AL51:AL60" si="5">IF(AC51=0,0,DAYS360(AC51,AF51+1))</f>
        <v>0</v>
      </c>
      <c r="AM51" s="55"/>
      <c r="AN51" s="55"/>
      <c r="AO51" s="67"/>
    </row>
    <row r="52" spans="1:41" ht="11.45" customHeight="1" x14ac:dyDescent="0.2">
      <c r="A52" s="66"/>
      <c r="B52" s="38"/>
      <c r="C52" s="38"/>
      <c r="D52" s="38"/>
      <c r="E52" s="38"/>
      <c r="F52" s="38"/>
      <c r="G52" s="38"/>
      <c r="H52" s="25">
        <f t="shared" ref="H52:H60" si="6">IF(B52=0,0,DAYS360(B52,E52+1))</f>
        <v>0</v>
      </c>
      <c r="I52" s="86"/>
      <c r="J52" s="86"/>
      <c r="K52" s="87"/>
      <c r="L52" s="38"/>
      <c r="M52" s="38"/>
      <c r="N52" s="38"/>
      <c r="O52" s="38"/>
      <c r="P52" s="38"/>
      <c r="Q52" s="38"/>
      <c r="R52" s="55">
        <f t="shared" si="4"/>
        <v>0</v>
      </c>
      <c r="S52" s="55"/>
      <c r="T52" s="55"/>
      <c r="U52" s="110"/>
      <c r="V52" s="38"/>
      <c r="W52" s="38"/>
      <c r="X52" s="38"/>
      <c r="Y52" s="38"/>
      <c r="Z52" s="38"/>
      <c r="AA52" s="38"/>
      <c r="AB52" s="25">
        <f t="shared" ref="AB52:AB60" si="7">IF(V52=0,0,DAYS360(V52,Y52+1))</f>
        <v>0</v>
      </c>
      <c r="AC52" s="86"/>
      <c r="AD52" s="86"/>
      <c r="AE52" s="87"/>
      <c r="AF52" s="38"/>
      <c r="AG52" s="38"/>
      <c r="AH52" s="38"/>
      <c r="AI52" s="38"/>
      <c r="AJ52" s="38"/>
      <c r="AK52" s="38"/>
      <c r="AL52" s="55">
        <f t="shared" si="5"/>
        <v>0</v>
      </c>
      <c r="AM52" s="55"/>
      <c r="AN52" s="55"/>
      <c r="AO52" s="67"/>
    </row>
    <row r="53" spans="1:41" ht="11.45" customHeight="1" x14ac:dyDescent="0.2">
      <c r="A53" s="66"/>
      <c r="B53" s="38"/>
      <c r="C53" s="38"/>
      <c r="D53" s="38"/>
      <c r="E53" s="38"/>
      <c r="F53" s="38"/>
      <c r="G53" s="38"/>
      <c r="H53" s="25">
        <f t="shared" si="6"/>
        <v>0</v>
      </c>
      <c r="I53" s="86"/>
      <c r="J53" s="86"/>
      <c r="K53" s="87"/>
      <c r="L53" s="38"/>
      <c r="M53" s="38"/>
      <c r="N53" s="38"/>
      <c r="O53" s="38"/>
      <c r="P53" s="38"/>
      <c r="Q53" s="38"/>
      <c r="R53" s="55">
        <f t="shared" si="4"/>
        <v>0</v>
      </c>
      <c r="S53" s="55"/>
      <c r="T53" s="55"/>
      <c r="U53" s="110"/>
      <c r="V53" s="38"/>
      <c r="W53" s="38"/>
      <c r="X53" s="38"/>
      <c r="Y53" s="38"/>
      <c r="Z53" s="38"/>
      <c r="AA53" s="38"/>
      <c r="AB53" s="25">
        <f t="shared" si="7"/>
        <v>0</v>
      </c>
      <c r="AC53" s="86"/>
      <c r="AD53" s="86"/>
      <c r="AE53" s="87"/>
      <c r="AF53" s="38"/>
      <c r="AG53" s="38"/>
      <c r="AH53" s="38"/>
      <c r="AI53" s="38"/>
      <c r="AJ53" s="38"/>
      <c r="AK53" s="38"/>
      <c r="AL53" s="55">
        <f t="shared" si="5"/>
        <v>0</v>
      </c>
      <c r="AM53" s="55"/>
      <c r="AN53" s="55"/>
      <c r="AO53" s="67"/>
    </row>
    <row r="54" spans="1:41" ht="11.45" customHeight="1" x14ac:dyDescent="0.2">
      <c r="A54" s="66"/>
      <c r="B54" s="38"/>
      <c r="C54" s="38"/>
      <c r="D54" s="38"/>
      <c r="E54" s="38"/>
      <c r="F54" s="38"/>
      <c r="G54" s="38"/>
      <c r="H54" s="25">
        <f t="shared" si="6"/>
        <v>0</v>
      </c>
      <c r="I54" s="86"/>
      <c r="J54" s="86"/>
      <c r="K54" s="87"/>
      <c r="L54" s="38"/>
      <c r="M54" s="38"/>
      <c r="N54" s="38"/>
      <c r="O54" s="38"/>
      <c r="P54" s="38"/>
      <c r="Q54" s="38"/>
      <c r="R54" s="55">
        <f t="shared" si="4"/>
        <v>0</v>
      </c>
      <c r="S54" s="55"/>
      <c r="T54" s="55"/>
      <c r="U54" s="110"/>
      <c r="V54" s="38"/>
      <c r="W54" s="38"/>
      <c r="X54" s="38"/>
      <c r="Y54" s="38"/>
      <c r="Z54" s="38"/>
      <c r="AA54" s="38"/>
      <c r="AB54" s="25">
        <f t="shared" si="7"/>
        <v>0</v>
      </c>
      <c r="AC54" s="86"/>
      <c r="AD54" s="86"/>
      <c r="AE54" s="87"/>
      <c r="AF54" s="38"/>
      <c r="AG54" s="38"/>
      <c r="AH54" s="38"/>
      <c r="AI54" s="38"/>
      <c r="AJ54" s="38"/>
      <c r="AK54" s="38"/>
      <c r="AL54" s="55">
        <f t="shared" si="5"/>
        <v>0</v>
      </c>
      <c r="AM54" s="55"/>
      <c r="AN54" s="55"/>
      <c r="AO54" s="67"/>
    </row>
    <row r="55" spans="1:41" ht="11.45" customHeight="1" x14ac:dyDescent="0.2">
      <c r="A55" s="66"/>
      <c r="B55" s="38"/>
      <c r="C55" s="38"/>
      <c r="D55" s="38"/>
      <c r="E55" s="38"/>
      <c r="F55" s="38"/>
      <c r="G55" s="38"/>
      <c r="H55" s="25">
        <f t="shared" si="6"/>
        <v>0</v>
      </c>
      <c r="I55" s="86"/>
      <c r="J55" s="86"/>
      <c r="K55" s="87"/>
      <c r="L55" s="38"/>
      <c r="M55" s="38"/>
      <c r="N55" s="38"/>
      <c r="O55" s="38"/>
      <c r="P55" s="38"/>
      <c r="Q55" s="38"/>
      <c r="R55" s="55">
        <f t="shared" si="4"/>
        <v>0</v>
      </c>
      <c r="S55" s="55"/>
      <c r="T55" s="55"/>
      <c r="U55" s="110"/>
      <c r="V55" s="38"/>
      <c r="W55" s="38"/>
      <c r="X55" s="38"/>
      <c r="Y55" s="38"/>
      <c r="Z55" s="38"/>
      <c r="AA55" s="38"/>
      <c r="AB55" s="25">
        <f t="shared" si="7"/>
        <v>0</v>
      </c>
      <c r="AC55" s="86"/>
      <c r="AD55" s="86"/>
      <c r="AE55" s="87"/>
      <c r="AF55" s="38"/>
      <c r="AG55" s="38"/>
      <c r="AH55" s="38"/>
      <c r="AI55" s="38"/>
      <c r="AJ55" s="38"/>
      <c r="AK55" s="38"/>
      <c r="AL55" s="55">
        <f t="shared" si="5"/>
        <v>0</v>
      </c>
      <c r="AM55" s="55"/>
      <c r="AN55" s="55"/>
      <c r="AO55" s="67"/>
    </row>
    <row r="56" spans="1:41" ht="11.45" customHeight="1" x14ac:dyDescent="0.2">
      <c r="A56" s="66"/>
      <c r="B56" s="38"/>
      <c r="C56" s="38"/>
      <c r="D56" s="38"/>
      <c r="E56" s="38"/>
      <c r="F56" s="38"/>
      <c r="G56" s="38"/>
      <c r="H56" s="25">
        <f t="shared" si="6"/>
        <v>0</v>
      </c>
      <c r="I56" s="86"/>
      <c r="J56" s="86"/>
      <c r="K56" s="87"/>
      <c r="L56" s="38"/>
      <c r="M56" s="38"/>
      <c r="N56" s="38"/>
      <c r="O56" s="38"/>
      <c r="P56" s="38"/>
      <c r="Q56" s="38"/>
      <c r="R56" s="55">
        <f t="shared" si="4"/>
        <v>0</v>
      </c>
      <c r="S56" s="55"/>
      <c r="T56" s="55"/>
      <c r="U56" s="110"/>
      <c r="V56" s="38"/>
      <c r="W56" s="38"/>
      <c r="X56" s="38"/>
      <c r="Y56" s="38"/>
      <c r="Z56" s="38"/>
      <c r="AA56" s="38"/>
      <c r="AB56" s="25">
        <f t="shared" si="7"/>
        <v>0</v>
      </c>
      <c r="AC56" s="86"/>
      <c r="AD56" s="86"/>
      <c r="AE56" s="87"/>
      <c r="AF56" s="38"/>
      <c r="AG56" s="38"/>
      <c r="AH56" s="38"/>
      <c r="AI56" s="38"/>
      <c r="AJ56" s="38"/>
      <c r="AK56" s="38"/>
      <c r="AL56" s="55">
        <f t="shared" si="5"/>
        <v>0</v>
      </c>
      <c r="AM56" s="55"/>
      <c r="AN56" s="55"/>
      <c r="AO56" s="67"/>
    </row>
    <row r="57" spans="1:41" ht="11.45" customHeight="1" x14ac:dyDescent="0.2">
      <c r="A57" s="66"/>
      <c r="B57" s="38"/>
      <c r="C57" s="38"/>
      <c r="D57" s="38"/>
      <c r="E57" s="38"/>
      <c r="F57" s="38"/>
      <c r="G57" s="38"/>
      <c r="H57" s="25">
        <f t="shared" si="6"/>
        <v>0</v>
      </c>
      <c r="I57" s="86"/>
      <c r="J57" s="86"/>
      <c r="K57" s="87"/>
      <c r="L57" s="38"/>
      <c r="M57" s="38"/>
      <c r="N57" s="38"/>
      <c r="O57" s="38"/>
      <c r="P57" s="38"/>
      <c r="Q57" s="38"/>
      <c r="R57" s="55">
        <f t="shared" si="4"/>
        <v>0</v>
      </c>
      <c r="S57" s="55"/>
      <c r="T57" s="55"/>
      <c r="U57" s="110"/>
      <c r="V57" s="38"/>
      <c r="W57" s="38"/>
      <c r="X57" s="38"/>
      <c r="Y57" s="38"/>
      <c r="Z57" s="38"/>
      <c r="AA57" s="38"/>
      <c r="AB57" s="25">
        <f t="shared" si="7"/>
        <v>0</v>
      </c>
      <c r="AC57" s="86"/>
      <c r="AD57" s="86"/>
      <c r="AE57" s="87"/>
      <c r="AF57" s="38"/>
      <c r="AG57" s="38"/>
      <c r="AH57" s="38"/>
      <c r="AI57" s="38"/>
      <c r="AJ57" s="38"/>
      <c r="AK57" s="38"/>
      <c r="AL57" s="55">
        <f t="shared" si="5"/>
        <v>0</v>
      </c>
      <c r="AM57" s="55"/>
      <c r="AN57" s="55"/>
      <c r="AO57" s="67"/>
    </row>
    <row r="58" spans="1:41" ht="11.45" customHeight="1" x14ac:dyDescent="0.2">
      <c r="A58" s="66"/>
      <c r="B58" s="38"/>
      <c r="C58" s="38"/>
      <c r="D58" s="38"/>
      <c r="E58" s="38"/>
      <c r="F58" s="38"/>
      <c r="G58" s="38"/>
      <c r="H58" s="25">
        <f t="shared" si="6"/>
        <v>0</v>
      </c>
      <c r="I58" s="86"/>
      <c r="J58" s="86"/>
      <c r="K58" s="87"/>
      <c r="L58" s="38"/>
      <c r="M58" s="38"/>
      <c r="N58" s="38"/>
      <c r="O58" s="38"/>
      <c r="P58" s="38"/>
      <c r="Q58" s="38"/>
      <c r="R58" s="55">
        <f t="shared" si="4"/>
        <v>0</v>
      </c>
      <c r="S58" s="55"/>
      <c r="T58" s="55"/>
      <c r="U58" s="110"/>
      <c r="V58" s="38"/>
      <c r="W58" s="38"/>
      <c r="X58" s="38"/>
      <c r="Y58" s="38"/>
      <c r="Z58" s="38"/>
      <c r="AA58" s="38"/>
      <c r="AB58" s="25">
        <f t="shared" si="7"/>
        <v>0</v>
      </c>
      <c r="AC58" s="86"/>
      <c r="AD58" s="86"/>
      <c r="AE58" s="87"/>
      <c r="AF58" s="38"/>
      <c r="AG58" s="38"/>
      <c r="AH58" s="38"/>
      <c r="AI58" s="38"/>
      <c r="AJ58" s="38"/>
      <c r="AK58" s="38"/>
      <c r="AL58" s="55">
        <f t="shared" si="5"/>
        <v>0</v>
      </c>
      <c r="AM58" s="55"/>
      <c r="AN58" s="55"/>
      <c r="AO58" s="67"/>
    </row>
    <row r="59" spans="1:41" ht="11.45" customHeight="1" x14ac:dyDescent="0.2">
      <c r="A59" s="66"/>
      <c r="B59" s="38"/>
      <c r="C59" s="38"/>
      <c r="D59" s="38"/>
      <c r="E59" s="38"/>
      <c r="F59" s="38"/>
      <c r="G59" s="38"/>
      <c r="H59" s="25">
        <f t="shared" si="6"/>
        <v>0</v>
      </c>
      <c r="I59" s="86"/>
      <c r="J59" s="86"/>
      <c r="K59" s="87"/>
      <c r="L59" s="38"/>
      <c r="M59" s="38"/>
      <c r="N59" s="38"/>
      <c r="O59" s="38"/>
      <c r="P59" s="38"/>
      <c r="Q59" s="38"/>
      <c r="R59" s="55">
        <f t="shared" si="4"/>
        <v>0</v>
      </c>
      <c r="S59" s="55"/>
      <c r="T59" s="55"/>
      <c r="U59" s="110"/>
      <c r="V59" s="38"/>
      <c r="W59" s="38"/>
      <c r="X59" s="38"/>
      <c r="Y59" s="38"/>
      <c r="Z59" s="38"/>
      <c r="AA59" s="38"/>
      <c r="AB59" s="25">
        <f t="shared" si="7"/>
        <v>0</v>
      </c>
      <c r="AC59" s="86"/>
      <c r="AD59" s="86"/>
      <c r="AE59" s="87"/>
      <c r="AF59" s="38"/>
      <c r="AG59" s="38"/>
      <c r="AH59" s="38"/>
      <c r="AI59" s="38"/>
      <c r="AJ59" s="38"/>
      <c r="AK59" s="38"/>
      <c r="AL59" s="55">
        <f t="shared" si="5"/>
        <v>0</v>
      </c>
      <c r="AM59" s="55"/>
      <c r="AN59" s="55"/>
      <c r="AO59" s="67"/>
    </row>
    <row r="60" spans="1:41" ht="11.45" customHeight="1" x14ac:dyDescent="0.2">
      <c r="A60" s="66"/>
      <c r="B60" s="38"/>
      <c r="C60" s="38"/>
      <c r="D60" s="38"/>
      <c r="E60" s="38"/>
      <c r="F60" s="38"/>
      <c r="G60" s="38"/>
      <c r="H60" s="25">
        <f t="shared" si="6"/>
        <v>0</v>
      </c>
      <c r="I60" s="88"/>
      <c r="J60" s="88"/>
      <c r="K60" s="89"/>
      <c r="L60" s="38"/>
      <c r="M60" s="38"/>
      <c r="N60" s="38"/>
      <c r="O60" s="38"/>
      <c r="P60" s="38"/>
      <c r="Q60" s="38"/>
      <c r="R60" s="55">
        <f t="shared" si="4"/>
        <v>0</v>
      </c>
      <c r="S60" s="55"/>
      <c r="T60" s="55"/>
      <c r="U60" s="110"/>
      <c r="V60" s="38"/>
      <c r="W60" s="38"/>
      <c r="X60" s="38"/>
      <c r="Y60" s="38"/>
      <c r="Z60" s="38"/>
      <c r="AA60" s="38"/>
      <c r="AB60" s="25">
        <f t="shared" si="7"/>
        <v>0</v>
      </c>
      <c r="AC60" s="88"/>
      <c r="AD60" s="88"/>
      <c r="AE60" s="89"/>
      <c r="AF60" s="38"/>
      <c r="AG60" s="38"/>
      <c r="AH60" s="38"/>
      <c r="AI60" s="38"/>
      <c r="AJ60" s="38"/>
      <c r="AK60" s="38"/>
      <c r="AL60" s="55">
        <f t="shared" si="5"/>
        <v>0</v>
      </c>
      <c r="AM60" s="55"/>
      <c r="AN60" s="55"/>
      <c r="AO60" s="67"/>
    </row>
    <row r="61" spans="1:41" ht="11.45" customHeight="1" x14ac:dyDescent="0.2">
      <c r="A61" s="66"/>
      <c r="B61" s="97" t="s">
        <v>63</v>
      </c>
      <c r="C61" s="97"/>
      <c r="D61" s="97"/>
      <c r="E61" s="97"/>
      <c r="F61" s="97"/>
      <c r="G61" s="97"/>
      <c r="H61" s="97"/>
      <c r="I61" s="39">
        <f>INT(SUM(H51:H60,R51:T60,AL51:AN60)/30)</f>
        <v>0</v>
      </c>
      <c r="J61" s="40"/>
      <c r="K61" s="41"/>
      <c r="L61" s="97" t="s">
        <v>3</v>
      </c>
      <c r="M61" s="97"/>
      <c r="N61" s="92">
        <f>I61*0.5</f>
        <v>0</v>
      </c>
      <c r="O61" s="92"/>
      <c r="P61" s="92"/>
      <c r="Q61" s="92"/>
      <c r="R61" s="98"/>
      <c r="S61" s="99"/>
      <c r="T61" s="100"/>
      <c r="U61" s="110"/>
      <c r="V61" s="90" t="s">
        <v>65</v>
      </c>
      <c r="W61" s="111"/>
      <c r="X61" s="111"/>
      <c r="Y61" s="111"/>
      <c r="Z61" s="111"/>
      <c r="AA61" s="111"/>
      <c r="AB61" s="91"/>
      <c r="AC61" s="39">
        <f>INT(SUM(AB51:AB60,AL51:AN60,)/30)</f>
        <v>0</v>
      </c>
      <c r="AD61" s="40"/>
      <c r="AE61" s="41"/>
      <c r="AF61" s="90" t="s">
        <v>3</v>
      </c>
      <c r="AG61" s="91"/>
      <c r="AH61" s="92">
        <f>AC61*0.5</f>
        <v>0</v>
      </c>
      <c r="AI61" s="92"/>
      <c r="AJ61" s="92"/>
      <c r="AK61" s="92"/>
      <c r="AL61" s="98"/>
      <c r="AM61" s="99"/>
      <c r="AN61" s="100"/>
      <c r="AO61" s="67"/>
    </row>
    <row r="62" spans="1:41" ht="11.45" customHeight="1" x14ac:dyDescent="0.2">
      <c r="A62" s="66"/>
      <c r="B62" s="97" t="s">
        <v>64</v>
      </c>
      <c r="C62" s="97"/>
      <c r="D62" s="97"/>
      <c r="E62" s="97"/>
      <c r="F62" s="97"/>
      <c r="G62" s="97"/>
      <c r="H62" s="97"/>
      <c r="I62" s="39">
        <f>SUM(H51:H60,R51:T60,)-I61*30</f>
        <v>0</v>
      </c>
      <c r="J62" s="40"/>
      <c r="K62" s="41"/>
      <c r="L62" s="90" t="s">
        <v>3</v>
      </c>
      <c r="M62" s="91"/>
      <c r="N62" s="92">
        <f>IF(I62&gt;15,0.5,0)</f>
        <v>0</v>
      </c>
      <c r="O62" s="92"/>
      <c r="P62" s="92"/>
      <c r="Q62" s="92"/>
      <c r="R62" s="101"/>
      <c r="S62" s="102"/>
      <c r="T62" s="103"/>
      <c r="U62" s="110"/>
      <c r="V62" s="90" t="s">
        <v>66</v>
      </c>
      <c r="W62" s="111"/>
      <c r="X62" s="111"/>
      <c r="Y62" s="111"/>
      <c r="Z62" s="111"/>
      <c r="AA62" s="111"/>
      <c r="AB62" s="91"/>
      <c r="AC62" s="39">
        <f>SUM(AB51:AB60,AL51:AN60)-AC61*30</f>
        <v>0</v>
      </c>
      <c r="AD62" s="40"/>
      <c r="AE62" s="41"/>
      <c r="AF62" s="90" t="s">
        <v>3</v>
      </c>
      <c r="AG62" s="91"/>
      <c r="AH62" s="92">
        <f>IF(AC62&gt;15,0.5,0)</f>
        <v>0</v>
      </c>
      <c r="AI62" s="92"/>
      <c r="AJ62" s="92"/>
      <c r="AK62" s="92"/>
      <c r="AL62" s="101"/>
      <c r="AM62" s="102"/>
      <c r="AN62" s="103"/>
      <c r="AO62" s="67"/>
    </row>
    <row r="63" spans="1:41" ht="11.45" customHeight="1" x14ac:dyDescent="0.2">
      <c r="A63" s="66"/>
      <c r="B63" s="112" t="s">
        <v>69</v>
      </c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4"/>
      <c r="N63" s="94">
        <f>SUM(N61:O62)</f>
        <v>0</v>
      </c>
      <c r="O63" s="95"/>
      <c r="P63" s="95"/>
      <c r="Q63" s="96"/>
      <c r="R63" s="104"/>
      <c r="S63" s="105"/>
      <c r="T63" s="106"/>
      <c r="U63" s="110"/>
      <c r="V63" s="112" t="s">
        <v>70</v>
      </c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4"/>
      <c r="AH63" s="94">
        <f>SUM(AH61:AI62)</f>
        <v>0</v>
      </c>
      <c r="AI63" s="95"/>
      <c r="AJ63" s="95"/>
      <c r="AK63" s="96"/>
      <c r="AL63" s="104"/>
      <c r="AM63" s="105"/>
      <c r="AN63" s="106"/>
      <c r="AO63" s="67"/>
    </row>
    <row r="64" spans="1:41" ht="11.45" customHeight="1" x14ac:dyDescent="0.2">
      <c r="A64" s="66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67"/>
    </row>
    <row r="65" spans="1:41" ht="13.9" customHeight="1" x14ac:dyDescent="0.2">
      <c r="A65" s="66"/>
      <c r="B65" s="80" t="s">
        <v>83</v>
      </c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67"/>
    </row>
    <row r="66" spans="1:41" ht="54.6" customHeight="1" x14ac:dyDescent="0.2">
      <c r="A66" s="66"/>
      <c r="B66" s="77" t="s">
        <v>110</v>
      </c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9"/>
      <c r="AO66" s="67"/>
    </row>
    <row r="67" spans="1:41" ht="11.45" customHeight="1" x14ac:dyDescent="0.2">
      <c r="A67" s="66"/>
      <c r="B67" s="51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67"/>
    </row>
    <row r="68" spans="1:41" ht="18.600000000000001" customHeight="1" x14ac:dyDescent="0.2">
      <c r="A68" s="66"/>
      <c r="B68" s="54" t="s">
        <v>56</v>
      </c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116"/>
      <c r="V68" s="54" t="s">
        <v>58</v>
      </c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67"/>
    </row>
    <row r="69" spans="1:41" x14ac:dyDescent="0.2">
      <c r="A69" s="66"/>
      <c r="B69" s="37" t="s">
        <v>47</v>
      </c>
      <c r="C69" s="37"/>
      <c r="D69" s="37"/>
      <c r="E69" s="37" t="s">
        <v>48</v>
      </c>
      <c r="F69" s="37"/>
      <c r="G69" s="37"/>
      <c r="H69" s="11" t="s">
        <v>49</v>
      </c>
      <c r="I69" s="86"/>
      <c r="J69" s="86"/>
      <c r="K69" s="87"/>
      <c r="L69" s="37" t="s">
        <v>47</v>
      </c>
      <c r="M69" s="37"/>
      <c r="N69" s="37"/>
      <c r="O69" s="37" t="s">
        <v>48</v>
      </c>
      <c r="P69" s="37"/>
      <c r="Q69" s="37"/>
      <c r="R69" s="37" t="s">
        <v>49</v>
      </c>
      <c r="S69" s="37"/>
      <c r="T69" s="37"/>
      <c r="U69" s="117"/>
      <c r="V69" s="37" t="s">
        <v>47</v>
      </c>
      <c r="W69" s="37"/>
      <c r="X69" s="37"/>
      <c r="Y69" s="37" t="s">
        <v>48</v>
      </c>
      <c r="Z69" s="37"/>
      <c r="AA69" s="37"/>
      <c r="AB69" s="11" t="s">
        <v>49</v>
      </c>
      <c r="AC69" s="86"/>
      <c r="AD69" s="86"/>
      <c r="AE69" s="87"/>
      <c r="AF69" s="37" t="s">
        <v>47</v>
      </c>
      <c r="AG69" s="37"/>
      <c r="AH69" s="37"/>
      <c r="AI69" s="37" t="s">
        <v>48</v>
      </c>
      <c r="AJ69" s="37"/>
      <c r="AK69" s="37"/>
      <c r="AL69" s="37" t="s">
        <v>49</v>
      </c>
      <c r="AM69" s="37"/>
      <c r="AN69" s="37"/>
      <c r="AO69" s="67"/>
    </row>
    <row r="70" spans="1:41" x14ac:dyDescent="0.2">
      <c r="A70" s="66"/>
      <c r="B70" s="38"/>
      <c r="C70" s="38"/>
      <c r="D70" s="38"/>
      <c r="E70" s="38"/>
      <c r="F70" s="38"/>
      <c r="G70" s="38"/>
      <c r="H70" s="25">
        <f>IF(B70=0,0,DAYS360(B70,E70+1))</f>
        <v>0</v>
      </c>
      <c r="I70" s="86"/>
      <c r="J70" s="86"/>
      <c r="K70" s="87"/>
      <c r="L70" s="38"/>
      <c r="M70" s="38"/>
      <c r="N70" s="38"/>
      <c r="O70" s="38"/>
      <c r="P70" s="38"/>
      <c r="Q70" s="38"/>
      <c r="R70" s="55">
        <f t="shared" ref="R70:R79" si="8">IF(I70=0,0,DAYS360(I70,L70+1))</f>
        <v>0</v>
      </c>
      <c r="S70" s="55"/>
      <c r="T70" s="55"/>
      <c r="U70" s="117"/>
      <c r="V70" s="38"/>
      <c r="W70" s="38"/>
      <c r="X70" s="38"/>
      <c r="Y70" s="38"/>
      <c r="Z70" s="38"/>
      <c r="AA70" s="38"/>
      <c r="AB70" s="25">
        <f>IF(V70=0,0,DAYS360(V70,Y70+1))</f>
        <v>0</v>
      </c>
      <c r="AC70" s="86"/>
      <c r="AD70" s="86"/>
      <c r="AE70" s="87"/>
      <c r="AF70" s="38"/>
      <c r="AG70" s="38"/>
      <c r="AH70" s="38"/>
      <c r="AI70" s="38"/>
      <c r="AJ70" s="38"/>
      <c r="AK70" s="38"/>
      <c r="AL70" s="55">
        <f t="shared" ref="AL70:AL79" si="9">IF(AC70=0,0,DAYS360(AC70,AF70+1))</f>
        <v>0</v>
      </c>
      <c r="AM70" s="55"/>
      <c r="AN70" s="55"/>
      <c r="AO70" s="67"/>
    </row>
    <row r="71" spans="1:41" ht="11.45" customHeight="1" x14ac:dyDescent="0.2">
      <c r="A71" s="66"/>
      <c r="B71" s="38"/>
      <c r="C71" s="38"/>
      <c r="D71" s="38"/>
      <c r="E71" s="38"/>
      <c r="F71" s="38"/>
      <c r="G71" s="38"/>
      <c r="H71" s="25">
        <f t="shared" ref="H71:H79" si="10">IF(B71=0,0,DAYS360(B71,E71+1))</f>
        <v>0</v>
      </c>
      <c r="I71" s="86"/>
      <c r="J71" s="86"/>
      <c r="K71" s="87"/>
      <c r="L71" s="38"/>
      <c r="M71" s="38"/>
      <c r="N71" s="38"/>
      <c r="O71" s="38"/>
      <c r="P71" s="38"/>
      <c r="Q71" s="38"/>
      <c r="R71" s="55">
        <f t="shared" si="8"/>
        <v>0</v>
      </c>
      <c r="S71" s="55"/>
      <c r="T71" s="55"/>
      <c r="U71" s="117"/>
      <c r="V71" s="38"/>
      <c r="W71" s="38"/>
      <c r="X71" s="38"/>
      <c r="Y71" s="38"/>
      <c r="Z71" s="38"/>
      <c r="AA71" s="38"/>
      <c r="AB71" s="25">
        <f t="shared" ref="AB71:AB79" si="11">IF(V71=0,0,DAYS360(V71,Y71+1))</f>
        <v>0</v>
      </c>
      <c r="AC71" s="86"/>
      <c r="AD71" s="86"/>
      <c r="AE71" s="87"/>
      <c r="AF71" s="38"/>
      <c r="AG71" s="38"/>
      <c r="AH71" s="38"/>
      <c r="AI71" s="38"/>
      <c r="AJ71" s="38"/>
      <c r="AK71" s="38"/>
      <c r="AL71" s="55">
        <f t="shared" si="9"/>
        <v>0</v>
      </c>
      <c r="AM71" s="55"/>
      <c r="AN71" s="55"/>
      <c r="AO71" s="67"/>
    </row>
    <row r="72" spans="1:41" ht="11.45" customHeight="1" x14ac:dyDescent="0.2">
      <c r="A72" s="66"/>
      <c r="B72" s="38"/>
      <c r="C72" s="38"/>
      <c r="D72" s="38"/>
      <c r="E72" s="38"/>
      <c r="F72" s="38"/>
      <c r="G72" s="38"/>
      <c r="H72" s="25">
        <f t="shared" si="10"/>
        <v>0</v>
      </c>
      <c r="I72" s="86"/>
      <c r="J72" s="86"/>
      <c r="K72" s="87"/>
      <c r="L72" s="38"/>
      <c r="M72" s="38"/>
      <c r="N72" s="38"/>
      <c r="O72" s="38"/>
      <c r="P72" s="38"/>
      <c r="Q72" s="38"/>
      <c r="R72" s="55">
        <f t="shared" si="8"/>
        <v>0</v>
      </c>
      <c r="S72" s="55"/>
      <c r="T72" s="55"/>
      <c r="U72" s="117"/>
      <c r="V72" s="38"/>
      <c r="W72" s="38"/>
      <c r="X72" s="38"/>
      <c r="Y72" s="38"/>
      <c r="Z72" s="38"/>
      <c r="AA72" s="38"/>
      <c r="AB72" s="25">
        <f t="shared" si="11"/>
        <v>0</v>
      </c>
      <c r="AC72" s="86"/>
      <c r="AD72" s="86"/>
      <c r="AE72" s="87"/>
      <c r="AF72" s="38"/>
      <c r="AG72" s="38"/>
      <c r="AH72" s="38"/>
      <c r="AI72" s="38"/>
      <c r="AJ72" s="38"/>
      <c r="AK72" s="38"/>
      <c r="AL72" s="55">
        <f t="shared" si="9"/>
        <v>0</v>
      </c>
      <c r="AM72" s="55"/>
      <c r="AN72" s="55"/>
      <c r="AO72" s="67"/>
    </row>
    <row r="73" spans="1:41" ht="11.45" customHeight="1" x14ac:dyDescent="0.2">
      <c r="A73" s="66"/>
      <c r="B73" s="38"/>
      <c r="C73" s="38"/>
      <c r="D73" s="38"/>
      <c r="E73" s="38"/>
      <c r="F73" s="38"/>
      <c r="G73" s="38"/>
      <c r="H73" s="25">
        <f t="shared" si="10"/>
        <v>0</v>
      </c>
      <c r="I73" s="86"/>
      <c r="J73" s="86"/>
      <c r="K73" s="87"/>
      <c r="L73" s="38"/>
      <c r="M73" s="38"/>
      <c r="N73" s="38"/>
      <c r="O73" s="38"/>
      <c r="P73" s="38"/>
      <c r="Q73" s="38"/>
      <c r="R73" s="55">
        <f t="shared" si="8"/>
        <v>0</v>
      </c>
      <c r="S73" s="55"/>
      <c r="T73" s="55"/>
      <c r="U73" s="117"/>
      <c r="V73" s="38"/>
      <c r="W73" s="38"/>
      <c r="X73" s="38"/>
      <c r="Y73" s="38"/>
      <c r="Z73" s="38"/>
      <c r="AA73" s="38"/>
      <c r="AB73" s="25">
        <f t="shared" si="11"/>
        <v>0</v>
      </c>
      <c r="AC73" s="86"/>
      <c r="AD73" s="86"/>
      <c r="AE73" s="87"/>
      <c r="AF73" s="38"/>
      <c r="AG73" s="38"/>
      <c r="AH73" s="38"/>
      <c r="AI73" s="38"/>
      <c r="AJ73" s="38"/>
      <c r="AK73" s="38"/>
      <c r="AL73" s="55">
        <f t="shared" si="9"/>
        <v>0</v>
      </c>
      <c r="AM73" s="55"/>
      <c r="AN73" s="55"/>
      <c r="AO73" s="67"/>
    </row>
    <row r="74" spans="1:41" ht="11.45" customHeight="1" x14ac:dyDescent="0.2">
      <c r="A74" s="66"/>
      <c r="B74" s="38"/>
      <c r="C74" s="38"/>
      <c r="D74" s="38"/>
      <c r="E74" s="38"/>
      <c r="F74" s="38"/>
      <c r="G74" s="38"/>
      <c r="H74" s="25">
        <f t="shared" si="10"/>
        <v>0</v>
      </c>
      <c r="I74" s="86"/>
      <c r="J74" s="86"/>
      <c r="K74" s="87"/>
      <c r="L74" s="38"/>
      <c r="M74" s="38"/>
      <c r="N74" s="38"/>
      <c r="O74" s="38"/>
      <c r="P74" s="38"/>
      <c r="Q74" s="38"/>
      <c r="R74" s="55">
        <f t="shared" si="8"/>
        <v>0</v>
      </c>
      <c r="S74" s="55"/>
      <c r="T74" s="55"/>
      <c r="U74" s="117"/>
      <c r="V74" s="38"/>
      <c r="W74" s="38"/>
      <c r="X74" s="38"/>
      <c r="Y74" s="38"/>
      <c r="Z74" s="38"/>
      <c r="AA74" s="38"/>
      <c r="AB74" s="25">
        <f t="shared" si="11"/>
        <v>0</v>
      </c>
      <c r="AC74" s="86"/>
      <c r="AD74" s="86"/>
      <c r="AE74" s="87"/>
      <c r="AF74" s="38"/>
      <c r="AG74" s="38"/>
      <c r="AH74" s="38"/>
      <c r="AI74" s="38"/>
      <c r="AJ74" s="38"/>
      <c r="AK74" s="38"/>
      <c r="AL74" s="55">
        <f t="shared" si="9"/>
        <v>0</v>
      </c>
      <c r="AM74" s="55"/>
      <c r="AN74" s="55"/>
      <c r="AO74" s="67"/>
    </row>
    <row r="75" spans="1:41" ht="11.45" customHeight="1" x14ac:dyDescent="0.2">
      <c r="A75" s="66"/>
      <c r="B75" s="38"/>
      <c r="C75" s="38"/>
      <c r="D75" s="38"/>
      <c r="E75" s="38"/>
      <c r="F75" s="38"/>
      <c r="G75" s="38"/>
      <c r="H75" s="25">
        <f t="shared" si="10"/>
        <v>0</v>
      </c>
      <c r="I75" s="86"/>
      <c r="J75" s="86"/>
      <c r="K75" s="87"/>
      <c r="L75" s="38"/>
      <c r="M75" s="38"/>
      <c r="N75" s="38"/>
      <c r="O75" s="38"/>
      <c r="P75" s="38"/>
      <c r="Q75" s="38"/>
      <c r="R75" s="55">
        <f t="shared" si="8"/>
        <v>0</v>
      </c>
      <c r="S75" s="55"/>
      <c r="T75" s="55"/>
      <c r="U75" s="117"/>
      <c r="V75" s="38"/>
      <c r="W75" s="38"/>
      <c r="X75" s="38"/>
      <c r="Y75" s="38"/>
      <c r="Z75" s="38"/>
      <c r="AA75" s="38"/>
      <c r="AB75" s="25">
        <f t="shared" si="11"/>
        <v>0</v>
      </c>
      <c r="AC75" s="86"/>
      <c r="AD75" s="86"/>
      <c r="AE75" s="87"/>
      <c r="AF75" s="38"/>
      <c r="AG75" s="38"/>
      <c r="AH75" s="38"/>
      <c r="AI75" s="38"/>
      <c r="AJ75" s="38"/>
      <c r="AK75" s="38"/>
      <c r="AL75" s="55">
        <f t="shared" si="9"/>
        <v>0</v>
      </c>
      <c r="AM75" s="55"/>
      <c r="AN75" s="55"/>
      <c r="AO75" s="67"/>
    </row>
    <row r="76" spans="1:41" ht="11.45" customHeight="1" x14ac:dyDescent="0.2">
      <c r="A76" s="66"/>
      <c r="B76" s="38"/>
      <c r="C76" s="38"/>
      <c r="D76" s="38"/>
      <c r="E76" s="38"/>
      <c r="F76" s="38"/>
      <c r="G76" s="38"/>
      <c r="H76" s="25">
        <f t="shared" si="10"/>
        <v>0</v>
      </c>
      <c r="I76" s="86"/>
      <c r="J76" s="86"/>
      <c r="K76" s="87"/>
      <c r="L76" s="38"/>
      <c r="M76" s="38"/>
      <c r="N76" s="38"/>
      <c r="O76" s="38"/>
      <c r="P76" s="38"/>
      <c r="Q76" s="38"/>
      <c r="R76" s="55">
        <f t="shared" si="8"/>
        <v>0</v>
      </c>
      <c r="S76" s="55"/>
      <c r="T76" s="55"/>
      <c r="U76" s="117"/>
      <c r="V76" s="38"/>
      <c r="W76" s="38"/>
      <c r="X76" s="38"/>
      <c r="Y76" s="38"/>
      <c r="Z76" s="38"/>
      <c r="AA76" s="38"/>
      <c r="AB76" s="25">
        <f t="shared" si="11"/>
        <v>0</v>
      </c>
      <c r="AC76" s="86"/>
      <c r="AD76" s="86"/>
      <c r="AE76" s="87"/>
      <c r="AF76" s="38"/>
      <c r="AG76" s="38"/>
      <c r="AH76" s="38"/>
      <c r="AI76" s="38"/>
      <c r="AJ76" s="38"/>
      <c r="AK76" s="38"/>
      <c r="AL76" s="55">
        <f t="shared" si="9"/>
        <v>0</v>
      </c>
      <c r="AM76" s="55"/>
      <c r="AN76" s="55"/>
      <c r="AO76" s="67"/>
    </row>
    <row r="77" spans="1:41" ht="11.45" customHeight="1" x14ac:dyDescent="0.2">
      <c r="A77" s="66"/>
      <c r="B77" s="38"/>
      <c r="C77" s="38"/>
      <c r="D77" s="38"/>
      <c r="E77" s="38"/>
      <c r="F77" s="38"/>
      <c r="G77" s="38"/>
      <c r="H77" s="25">
        <f t="shared" si="10"/>
        <v>0</v>
      </c>
      <c r="I77" s="86"/>
      <c r="J77" s="86"/>
      <c r="K77" s="87"/>
      <c r="L77" s="38"/>
      <c r="M77" s="38"/>
      <c r="N77" s="38"/>
      <c r="O77" s="38"/>
      <c r="P77" s="38"/>
      <c r="Q77" s="38"/>
      <c r="R77" s="55">
        <f t="shared" si="8"/>
        <v>0</v>
      </c>
      <c r="S77" s="55"/>
      <c r="T77" s="55"/>
      <c r="U77" s="117"/>
      <c r="V77" s="38"/>
      <c r="W77" s="38"/>
      <c r="X77" s="38"/>
      <c r="Y77" s="38"/>
      <c r="Z77" s="38"/>
      <c r="AA77" s="38"/>
      <c r="AB77" s="25">
        <f t="shared" si="11"/>
        <v>0</v>
      </c>
      <c r="AC77" s="86"/>
      <c r="AD77" s="86"/>
      <c r="AE77" s="87"/>
      <c r="AF77" s="38"/>
      <c r="AG77" s="38"/>
      <c r="AH77" s="38"/>
      <c r="AI77" s="38"/>
      <c r="AJ77" s="38"/>
      <c r="AK77" s="38"/>
      <c r="AL77" s="55">
        <f t="shared" si="9"/>
        <v>0</v>
      </c>
      <c r="AM77" s="55"/>
      <c r="AN77" s="55"/>
      <c r="AO77" s="67"/>
    </row>
    <row r="78" spans="1:41" ht="11.45" customHeight="1" x14ac:dyDescent="0.2">
      <c r="A78" s="66"/>
      <c r="B78" s="38"/>
      <c r="C78" s="38"/>
      <c r="D78" s="38"/>
      <c r="E78" s="38"/>
      <c r="F78" s="38"/>
      <c r="G78" s="38"/>
      <c r="H78" s="25">
        <f t="shared" si="10"/>
        <v>0</v>
      </c>
      <c r="I78" s="86"/>
      <c r="J78" s="86"/>
      <c r="K78" s="87"/>
      <c r="L78" s="38"/>
      <c r="M78" s="38"/>
      <c r="N78" s="38"/>
      <c r="O78" s="38"/>
      <c r="P78" s="38"/>
      <c r="Q78" s="38"/>
      <c r="R78" s="55">
        <f t="shared" si="8"/>
        <v>0</v>
      </c>
      <c r="S78" s="55"/>
      <c r="T78" s="55"/>
      <c r="U78" s="117"/>
      <c r="V78" s="38"/>
      <c r="W78" s="38"/>
      <c r="X78" s="38"/>
      <c r="Y78" s="38"/>
      <c r="Z78" s="38"/>
      <c r="AA78" s="38"/>
      <c r="AB78" s="25">
        <f t="shared" si="11"/>
        <v>0</v>
      </c>
      <c r="AC78" s="86"/>
      <c r="AD78" s="86"/>
      <c r="AE78" s="87"/>
      <c r="AF78" s="38"/>
      <c r="AG78" s="38"/>
      <c r="AH78" s="38"/>
      <c r="AI78" s="38"/>
      <c r="AJ78" s="38"/>
      <c r="AK78" s="38"/>
      <c r="AL78" s="55">
        <f t="shared" si="9"/>
        <v>0</v>
      </c>
      <c r="AM78" s="55"/>
      <c r="AN78" s="55"/>
      <c r="AO78" s="67"/>
    </row>
    <row r="79" spans="1:41" ht="11.45" customHeight="1" x14ac:dyDescent="0.2">
      <c r="A79" s="66"/>
      <c r="B79" s="38"/>
      <c r="C79" s="38"/>
      <c r="D79" s="38"/>
      <c r="E79" s="38"/>
      <c r="F79" s="38"/>
      <c r="G79" s="38"/>
      <c r="H79" s="25">
        <f t="shared" si="10"/>
        <v>0</v>
      </c>
      <c r="I79" s="88"/>
      <c r="J79" s="88"/>
      <c r="K79" s="89"/>
      <c r="L79" s="38"/>
      <c r="M79" s="38"/>
      <c r="N79" s="38"/>
      <c r="O79" s="38"/>
      <c r="P79" s="38"/>
      <c r="Q79" s="38"/>
      <c r="R79" s="55">
        <f t="shared" si="8"/>
        <v>0</v>
      </c>
      <c r="S79" s="55"/>
      <c r="T79" s="55"/>
      <c r="U79" s="117"/>
      <c r="V79" s="38"/>
      <c r="W79" s="38"/>
      <c r="X79" s="38"/>
      <c r="Y79" s="38"/>
      <c r="Z79" s="38"/>
      <c r="AA79" s="38"/>
      <c r="AB79" s="25">
        <f t="shared" si="11"/>
        <v>0</v>
      </c>
      <c r="AC79" s="88"/>
      <c r="AD79" s="88"/>
      <c r="AE79" s="89"/>
      <c r="AF79" s="38"/>
      <c r="AG79" s="38"/>
      <c r="AH79" s="38"/>
      <c r="AI79" s="38"/>
      <c r="AJ79" s="38"/>
      <c r="AK79" s="38"/>
      <c r="AL79" s="55">
        <f t="shared" si="9"/>
        <v>0</v>
      </c>
      <c r="AM79" s="55"/>
      <c r="AN79" s="55"/>
      <c r="AO79" s="67"/>
    </row>
    <row r="80" spans="1:41" ht="11.45" customHeight="1" x14ac:dyDescent="0.2">
      <c r="A80" s="66"/>
      <c r="B80" s="97" t="s">
        <v>55</v>
      </c>
      <c r="C80" s="97"/>
      <c r="D80" s="97"/>
      <c r="E80" s="97"/>
      <c r="F80" s="97"/>
      <c r="G80" s="97"/>
      <c r="H80" s="97"/>
      <c r="I80" s="39">
        <f>INT(SUM(H70:H79,R70:T79,AL70:AN79)/30)</f>
        <v>0</v>
      </c>
      <c r="J80" s="40"/>
      <c r="K80" s="41"/>
      <c r="L80" s="97" t="s">
        <v>3</v>
      </c>
      <c r="M80" s="97"/>
      <c r="N80" s="92">
        <f>I80*0.25</f>
        <v>0</v>
      </c>
      <c r="O80" s="92"/>
      <c r="P80" s="92"/>
      <c r="Q80" s="92"/>
      <c r="R80" s="98"/>
      <c r="S80" s="99"/>
      <c r="T80" s="100"/>
      <c r="U80" s="117"/>
      <c r="V80" s="90" t="s">
        <v>59</v>
      </c>
      <c r="W80" s="111"/>
      <c r="X80" s="111"/>
      <c r="Y80" s="111"/>
      <c r="Z80" s="111"/>
      <c r="AA80" s="111"/>
      <c r="AB80" s="91"/>
      <c r="AC80" s="39">
        <f>INT(SUM(AB70:AB79,AL70:AN79,)/30)</f>
        <v>0</v>
      </c>
      <c r="AD80" s="40"/>
      <c r="AE80" s="41"/>
      <c r="AF80" s="90" t="s">
        <v>3</v>
      </c>
      <c r="AG80" s="91"/>
      <c r="AH80" s="92">
        <f>AC80*0.25</f>
        <v>0</v>
      </c>
      <c r="AI80" s="92"/>
      <c r="AJ80" s="92"/>
      <c r="AK80" s="92"/>
      <c r="AL80" s="98"/>
      <c r="AM80" s="99"/>
      <c r="AN80" s="100"/>
      <c r="AO80" s="67"/>
    </row>
    <row r="81" spans="1:41" ht="11.45" customHeight="1" x14ac:dyDescent="0.2">
      <c r="A81" s="66"/>
      <c r="B81" s="97" t="s">
        <v>57</v>
      </c>
      <c r="C81" s="97"/>
      <c r="D81" s="97"/>
      <c r="E81" s="97"/>
      <c r="F81" s="97"/>
      <c r="G81" s="97"/>
      <c r="H81" s="97"/>
      <c r="I81" s="39">
        <f>SUM(H70:H79,R70:T79,)-I80*30</f>
        <v>0</v>
      </c>
      <c r="J81" s="40"/>
      <c r="K81" s="41"/>
      <c r="L81" s="90" t="s">
        <v>3</v>
      </c>
      <c r="M81" s="91"/>
      <c r="N81" s="92">
        <f>IF(I81&gt;15,0.25,0)</f>
        <v>0</v>
      </c>
      <c r="O81" s="92"/>
      <c r="P81" s="92"/>
      <c r="Q81" s="92"/>
      <c r="R81" s="101"/>
      <c r="S81" s="102"/>
      <c r="T81" s="103"/>
      <c r="U81" s="117"/>
      <c r="V81" s="90" t="s">
        <v>60</v>
      </c>
      <c r="W81" s="111"/>
      <c r="X81" s="111"/>
      <c r="Y81" s="111"/>
      <c r="Z81" s="111"/>
      <c r="AA81" s="111"/>
      <c r="AB81" s="91"/>
      <c r="AC81" s="39">
        <f>SUM(AB70:AB79,AL70:AN79)-AC80*30</f>
        <v>0</v>
      </c>
      <c r="AD81" s="40"/>
      <c r="AE81" s="41"/>
      <c r="AF81" s="90" t="s">
        <v>3</v>
      </c>
      <c r="AG81" s="91"/>
      <c r="AH81" s="92">
        <f>IF(AC81&gt;15,0.25,0)</f>
        <v>0</v>
      </c>
      <c r="AI81" s="92"/>
      <c r="AJ81" s="92"/>
      <c r="AK81" s="92"/>
      <c r="AL81" s="101"/>
      <c r="AM81" s="102"/>
      <c r="AN81" s="103"/>
      <c r="AO81" s="67"/>
    </row>
    <row r="82" spans="1:41" ht="11.45" customHeight="1" x14ac:dyDescent="0.2">
      <c r="A82" s="66"/>
      <c r="B82" s="112" t="s">
        <v>68</v>
      </c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4"/>
      <c r="N82" s="121">
        <f>SUM(N80:O81)</f>
        <v>0</v>
      </c>
      <c r="O82" s="121"/>
      <c r="P82" s="121"/>
      <c r="Q82" s="121"/>
      <c r="R82" s="104"/>
      <c r="S82" s="105"/>
      <c r="T82" s="106"/>
      <c r="U82" s="117"/>
      <c r="V82" s="122" t="s">
        <v>67</v>
      </c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4"/>
      <c r="AH82" s="121">
        <f>SUM(AH80:AI81)</f>
        <v>0</v>
      </c>
      <c r="AI82" s="121"/>
      <c r="AJ82" s="121"/>
      <c r="AK82" s="121"/>
      <c r="AL82" s="104"/>
      <c r="AM82" s="105"/>
      <c r="AN82" s="106"/>
      <c r="AO82" s="67"/>
    </row>
    <row r="83" spans="1:41" ht="11.45" customHeight="1" x14ac:dyDescent="0.2">
      <c r="A83" s="66"/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51"/>
      <c r="U83" s="117"/>
      <c r="V83" s="53"/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67"/>
    </row>
    <row r="84" spans="1:41" ht="18.600000000000001" customHeight="1" x14ac:dyDescent="0.2">
      <c r="A84" s="66"/>
      <c r="B84" s="118" t="s">
        <v>61</v>
      </c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20"/>
      <c r="U84" s="117"/>
      <c r="V84" s="118" t="s">
        <v>62</v>
      </c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20"/>
      <c r="AO84" s="67"/>
    </row>
    <row r="85" spans="1:41" x14ac:dyDescent="0.2">
      <c r="A85" s="66"/>
      <c r="B85" s="56" t="s">
        <v>47</v>
      </c>
      <c r="C85" s="56"/>
      <c r="D85" s="56"/>
      <c r="E85" s="56" t="s">
        <v>48</v>
      </c>
      <c r="F85" s="56"/>
      <c r="G85" s="56"/>
      <c r="H85" s="9" t="s">
        <v>49</v>
      </c>
      <c r="I85" s="84"/>
      <c r="J85" s="84"/>
      <c r="K85" s="85"/>
      <c r="L85" s="56" t="s">
        <v>47</v>
      </c>
      <c r="M85" s="56"/>
      <c r="N85" s="56"/>
      <c r="O85" s="56" t="s">
        <v>48</v>
      </c>
      <c r="P85" s="56"/>
      <c r="Q85" s="56"/>
      <c r="R85" s="56" t="s">
        <v>49</v>
      </c>
      <c r="S85" s="56"/>
      <c r="T85" s="56"/>
      <c r="U85" s="117"/>
      <c r="V85" s="56" t="s">
        <v>47</v>
      </c>
      <c r="W85" s="56"/>
      <c r="X85" s="56"/>
      <c r="Y85" s="56" t="s">
        <v>48</v>
      </c>
      <c r="Z85" s="56"/>
      <c r="AA85" s="56"/>
      <c r="AB85" s="9" t="s">
        <v>49</v>
      </c>
      <c r="AC85" s="84"/>
      <c r="AD85" s="84"/>
      <c r="AE85" s="85"/>
      <c r="AF85" s="56" t="s">
        <v>47</v>
      </c>
      <c r="AG85" s="56"/>
      <c r="AH85" s="56"/>
      <c r="AI85" s="56" t="s">
        <v>48</v>
      </c>
      <c r="AJ85" s="56"/>
      <c r="AK85" s="56"/>
      <c r="AL85" s="56" t="s">
        <v>49</v>
      </c>
      <c r="AM85" s="56"/>
      <c r="AN85" s="56"/>
      <c r="AO85" s="67"/>
    </row>
    <row r="86" spans="1:41" x14ac:dyDescent="0.2">
      <c r="A86" s="66"/>
      <c r="B86" s="38"/>
      <c r="C86" s="38"/>
      <c r="D86" s="38"/>
      <c r="E86" s="38"/>
      <c r="F86" s="38"/>
      <c r="G86" s="38"/>
      <c r="H86" s="25">
        <f>IF(B86=0,0,DAYS360(B86,E86+1))</f>
        <v>0</v>
      </c>
      <c r="I86" s="86"/>
      <c r="J86" s="86"/>
      <c r="K86" s="87"/>
      <c r="L86" s="38"/>
      <c r="M86" s="38"/>
      <c r="N86" s="38"/>
      <c r="O86" s="38"/>
      <c r="P86" s="38"/>
      <c r="Q86" s="38"/>
      <c r="R86" s="126">
        <f t="shared" ref="R86:R95" si="12">IF(I86=0,0,DAYS360(I86,L86+1))</f>
        <v>0</v>
      </c>
      <c r="S86" s="126"/>
      <c r="T86" s="126"/>
      <c r="U86" s="117"/>
      <c r="V86" s="38"/>
      <c r="W86" s="38"/>
      <c r="X86" s="38"/>
      <c r="Y86" s="38"/>
      <c r="Z86" s="38"/>
      <c r="AA86" s="38"/>
      <c r="AB86" s="25">
        <f>IF(V86=0,0,DAYS360(V86,Y86+1))</f>
        <v>0</v>
      </c>
      <c r="AC86" s="86"/>
      <c r="AD86" s="86"/>
      <c r="AE86" s="87"/>
      <c r="AF86" s="38"/>
      <c r="AG86" s="38"/>
      <c r="AH86" s="38"/>
      <c r="AI86" s="38"/>
      <c r="AJ86" s="38"/>
      <c r="AK86" s="38"/>
      <c r="AL86" s="126">
        <f t="shared" ref="AL86:AL95" si="13">IF(AC86=0,0,DAYS360(AC86,AF86+1))</f>
        <v>0</v>
      </c>
      <c r="AM86" s="126"/>
      <c r="AN86" s="126"/>
      <c r="AO86" s="67"/>
    </row>
    <row r="87" spans="1:41" ht="11.45" customHeight="1" x14ac:dyDescent="0.2">
      <c r="A87" s="66"/>
      <c r="B87" s="38"/>
      <c r="C87" s="38"/>
      <c r="D87" s="38"/>
      <c r="E87" s="38"/>
      <c r="F87" s="38"/>
      <c r="G87" s="38"/>
      <c r="H87" s="25">
        <f t="shared" ref="H87:H95" si="14">IF(B87=0,0,DAYS360(B87,E87+1))</f>
        <v>0</v>
      </c>
      <c r="I87" s="86"/>
      <c r="J87" s="86"/>
      <c r="K87" s="87"/>
      <c r="L87" s="38"/>
      <c r="M87" s="38"/>
      <c r="N87" s="38"/>
      <c r="O87" s="38"/>
      <c r="P87" s="38"/>
      <c r="Q87" s="38"/>
      <c r="R87" s="126">
        <f t="shared" si="12"/>
        <v>0</v>
      </c>
      <c r="S87" s="126"/>
      <c r="T87" s="126"/>
      <c r="U87" s="117"/>
      <c r="V87" s="38"/>
      <c r="W87" s="38"/>
      <c r="X87" s="38"/>
      <c r="Y87" s="38"/>
      <c r="Z87" s="38"/>
      <c r="AA87" s="38"/>
      <c r="AB87" s="25">
        <f t="shared" ref="AB87:AB95" si="15">IF(V87=0,0,DAYS360(V87,Y87+1))</f>
        <v>0</v>
      </c>
      <c r="AC87" s="86"/>
      <c r="AD87" s="86"/>
      <c r="AE87" s="87"/>
      <c r="AF87" s="38"/>
      <c r="AG87" s="38"/>
      <c r="AH87" s="38"/>
      <c r="AI87" s="38"/>
      <c r="AJ87" s="38"/>
      <c r="AK87" s="38"/>
      <c r="AL87" s="126">
        <f t="shared" si="13"/>
        <v>0</v>
      </c>
      <c r="AM87" s="126"/>
      <c r="AN87" s="126"/>
      <c r="AO87" s="67"/>
    </row>
    <row r="88" spans="1:41" ht="11.45" customHeight="1" x14ac:dyDescent="0.2">
      <c r="A88" s="66"/>
      <c r="B88" s="38"/>
      <c r="C88" s="38"/>
      <c r="D88" s="38"/>
      <c r="E88" s="38"/>
      <c r="F88" s="38"/>
      <c r="G88" s="38"/>
      <c r="H88" s="25">
        <f t="shared" si="14"/>
        <v>0</v>
      </c>
      <c r="I88" s="86"/>
      <c r="J88" s="86"/>
      <c r="K88" s="87"/>
      <c r="L88" s="38"/>
      <c r="M88" s="38"/>
      <c r="N88" s="38"/>
      <c r="O88" s="38"/>
      <c r="P88" s="38"/>
      <c r="Q88" s="38"/>
      <c r="R88" s="126">
        <f t="shared" si="12"/>
        <v>0</v>
      </c>
      <c r="S88" s="126"/>
      <c r="T88" s="126"/>
      <c r="U88" s="117"/>
      <c r="V88" s="38"/>
      <c r="W88" s="38"/>
      <c r="X88" s="38"/>
      <c r="Y88" s="38"/>
      <c r="Z88" s="38"/>
      <c r="AA88" s="38"/>
      <c r="AB88" s="25">
        <f t="shared" si="15"/>
        <v>0</v>
      </c>
      <c r="AC88" s="86"/>
      <c r="AD88" s="86"/>
      <c r="AE88" s="87"/>
      <c r="AF88" s="38"/>
      <c r="AG88" s="38"/>
      <c r="AH88" s="38"/>
      <c r="AI88" s="38"/>
      <c r="AJ88" s="38"/>
      <c r="AK88" s="38"/>
      <c r="AL88" s="126">
        <f t="shared" si="13"/>
        <v>0</v>
      </c>
      <c r="AM88" s="126"/>
      <c r="AN88" s="126"/>
      <c r="AO88" s="67"/>
    </row>
    <row r="89" spans="1:41" ht="11.45" customHeight="1" x14ac:dyDescent="0.2">
      <c r="A89" s="66"/>
      <c r="B89" s="38"/>
      <c r="C89" s="38"/>
      <c r="D89" s="38"/>
      <c r="E89" s="38"/>
      <c r="F89" s="38"/>
      <c r="G89" s="38"/>
      <c r="H89" s="25">
        <f t="shared" si="14"/>
        <v>0</v>
      </c>
      <c r="I89" s="86"/>
      <c r="J89" s="86"/>
      <c r="K89" s="87"/>
      <c r="L89" s="38"/>
      <c r="M89" s="38"/>
      <c r="N89" s="38"/>
      <c r="O89" s="38"/>
      <c r="P89" s="38"/>
      <c r="Q89" s="38"/>
      <c r="R89" s="126">
        <f t="shared" si="12"/>
        <v>0</v>
      </c>
      <c r="S89" s="126"/>
      <c r="T89" s="126"/>
      <c r="U89" s="117"/>
      <c r="V89" s="38"/>
      <c r="W89" s="38"/>
      <c r="X89" s="38"/>
      <c r="Y89" s="38"/>
      <c r="Z89" s="38"/>
      <c r="AA89" s="38"/>
      <c r="AB89" s="25">
        <f t="shared" si="15"/>
        <v>0</v>
      </c>
      <c r="AC89" s="86"/>
      <c r="AD89" s="86"/>
      <c r="AE89" s="87"/>
      <c r="AF89" s="38"/>
      <c r="AG89" s="38"/>
      <c r="AH89" s="38"/>
      <c r="AI89" s="38"/>
      <c r="AJ89" s="38"/>
      <c r="AK89" s="38"/>
      <c r="AL89" s="126">
        <f t="shared" si="13"/>
        <v>0</v>
      </c>
      <c r="AM89" s="126"/>
      <c r="AN89" s="126"/>
      <c r="AO89" s="67"/>
    </row>
    <row r="90" spans="1:41" ht="11.45" customHeight="1" x14ac:dyDescent="0.2">
      <c r="A90" s="66"/>
      <c r="B90" s="38"/>
      <c r="C90" s="38"/>
      <c r="D90" s="38"/>
      <c r="E90" s="38"/>
      <c r="F90" s="38"/>
      <c r="G90" s="38"/>
      <c r="H90" s="25">
        <f t="shared" si="14"/>
        <v>0</v>
      </c>
      <c r="I90" s="86"/>
      <c r="J90" s="86"/>
      <c r="K90" s="87"/>
      <c r="L90" s="38"/>
      <c r="M90" s="38"/>
      <c r="N90" s="38"/>
      <c r="O90" s="38"/>
      <c r="P90" s="38"/>
      <c r="Q90" s="38"/>
      <c r="R90" s="126">
        <f t="shared" si="12"/>
        <v>0</v>
      </c>
      <c r="S90" s="126"/>
      <c r="T90" s="126"/>
      <c r="U90" s="117"/>
      <c r="V90" s="38"/>
      <c r="W90" s="38"/>
      <c r="X90" s="38"/>
      <c r="Y90" s="38"/>
      <c r="Z90" s="38"/>
      <c r="AA90" s="38"/>
      <c r="AB90" s="25">
        <f t="shared" si="15"/>
        <v>0</v>
      </c>
      <c r="AC90" s="86"/>
      <c r="AD90" s="86"/>
      <c r="AE90" s="87"/>
      <c r="AF90" s="38"/>
      <c r="AG90" s="38"/>
      <c r="AH90" s="38"/>
      <c r="AI90" s="38"/>
      <c r="AJ90" s="38"/>
      <c r="AK90" s="38"/>
      <c r="AL90" s="126">
        <f t="shared" si="13"/>
        <v>0</v>
      </c>
      <c r="AM90" s="126"/>
      <c r="AN90" s="126"/>
      <c r="AO90" s="67"/>
    </row>
    <row r="91" spans="1:41" ht="11.45" customHeight="1" x14ac:dyDescent="0.2">
      <c r="A91" s="66"/>
      <c r="B91" s="38"/>
      <c r="C91" s="38"/>
      <c r="D91" s="38"/>
      <c r="E91" s="38"/>
      <c r="F91" s="38"/>
      <c r="G91" s="38"/>
      <c r="H91" s="25">
        <f t="shared" si="14"/>
        <v>0</v>
      </c>
      <c r="I91" s="86"/>
      <c r="J91" s="86"/>
      <c r="K91" s="87"/>
      <c r="L91" s="38"/>
      <c r="M91" s="38"/>
      <c r="N91" s="38"/>
      <c r="O91" s="38"/>
      <c r="P91" s="38"/>
      <c r="Q91" s="38"/>
      <c r="R91" s="126">
        <f t="shared" si="12"/>
        <v>0</v>
      </c>
      <c r="S91" s="126"/>
      <c r="T91" s="126"/>
      <c r="U91" s="117"/>
      <c r="V91" s="38"/>
      <c r="W91" s="38"/>
      <c r="X91" s="38"/>
      <c r="Y91" s="38"/>
      <c r="Z91" s="38"/>
      <c r="AA91" s="38"/>
      <c r="AB91" s="25">
        <f t="shared" si="15"/>
        <v>0</v>
      </c>
      <c r="AC91" s="86"/>
      <c r="AD91" s="86"/>
      <c r="AE91" s="87"/>
      <c r="AF91" s="38"/>
      <c r="AG91" s="38"/>
      <c r="AH91" s="38"/>
      <c r="AI91" s="38"/>
      <c r="AJ91" s="38"/>
      <c r="AK91" s="38"/>
      <c r="AL91" s="126">
        <f t="shared" si="13"/>
        <v>0</v>
      </c>
      <c r="AM91" s="126"/>
      <c r="AN91" s="126"/>
      <c r="AO91" s="67"/>
    </row>
    <row r="92" spans="1:41" ht="11.45" customHeight="1" x14ac:dyDescent="0.2">
      <c r="A92" s="66"/>
      <c r="B92" s="38"/>
      <c r="C92" s="38"/>
      <c r="D92" s="38"/>
      <c r="E92" s="38"/>
      <c r="F92" s="38"/>
      <c r="G92" s="38"/>
      <c r="H92" s="25">
        <f t="shared" si="14"/>
        <v>0</v>
      </c>
      <c r="I92" s="86"/>
      <c r="J92" s="86"/>
      <c r="K92" s="87"/>
      <c r="L92" s="38"/>
      <c r="M92" s="38"/>
      <c r="N92" s="38"/>
      <c r="O92" s="38"/>
      <c r="P92" s="38"/>
      <c r="Q92" s="38"/>
      <c r="R92" s="126">
        <f t="shared" si="12"/>
        <v>0</v>
      </c>
      <c r="S92" s="126"/>
      <c r="T92" s="126"/>
      <c r="U92" s="117"/>
      <c r="V92" s="38"/>
      <c r="W92" s="38"/>
      <c r="X92" s="38"/>
      <c r="Y92" s="38"/>
      <c r="Z92" s="38"/>
      <c r="AA92" s="38"/>
      <c r="AB92" s="25">
        <f t="shared" si="15"/>
        <v>0</v>
      </c>
      <c r="AC92" s="86"/>
      <c r="AD92" s="86"/>
      <c r="AE92" s="87"/>
      <c r="AF92" s="38"/>
      <c r="AG92" s="38"/>
      <c r="AH92" s="38"/>
      <c r="AI92" s="38"/>
      <c r="AJ92" s="38"/>
      <c r="AK92" s="38"/>
      <c r="AL92" s="126">
        <f t="shared" si="13"/>
        <v>0</v>
      </c>
      <c r="AM92" s="126"/>
      <c r="AN92" s="126"/>
      <c r="AO92" s="67"/>
    </row>
    <row r="93" spans="1:41" ht="11.45" customHeight="1" x14ac:dyDescent="0.2">
      <c r="A93" s="66"/>
      <c r="B93" s="38"/>
      <c r="C93" s="38"/>
      <c r="D93" s="38"/>
      <c r="E93" s="38"/>
      <c r="F93" s="38"/>
      <c r="G93" s="38"/>
      <c r="H93" s="25">
        <f t="shared" si="14"/>
        <v>0</v>
      </c>
      <c r="I93" s="86"/>
      <c r="J93" s="86"/>
      <c r="K93" s="87"/>
      <c r="L93" s="38"/>
      <c r="M93" s="38"/>
      <c r="N93" s="38"/>
      <c r="O93" s="38"/>
      <c r="P93" s="38"/>
      <c r="Q93" s="38"/>
      <c r="R93" s="126">
        <f t="shared" si="12"/>
        <v>0</v>
      </c>
      <c r="S93" s="126"/>
      <c r="T93" s="126"/>
      <c r="U93" s="117"/>
      <c r="V93" s="38"/>
      <c r="W93" s="38"/>
      <c r="X93" s="38"/>
      <c r="Y93" s="38"/>
      <c r="Z93" s="38"/>
      <c r="AA93" s="38"/>
      <c r="AB93" s="25">
        <f t="shared" si="15"/>
        <v>0</v>
      </c>
      <c r="AC93" s="86"/>
      <c r="AD93" s="86"/>
      <c r="AE93" s="87"/>
      <c r="AF93" s="38"/>
      <c r="AG93" s="38"/>
      <c r="AH93" s="38"/>
      <c r="AI93" s="38"/>
      <c r="AJ93" s="38"/>
      <c r="AK93" s="38"/>
      <c r="AL93" s="126">
        <f t="shared" si="13"/>
        <v>0</v>
      </c>
      <c r="AM93" s="126"/>
      <c r="AN93" s="126"/>
      <c r="AO93" s="67"/>
    </row>
    <row r="94" spans="1:41" ht="11.45" customHeight="1" x14ac:dyDescent="0.2">
      <c r="A94" s="66"/>
      <c r="B94" s="38"/>
      <c r="C94" s="38"/>
      <c r="D94" s="38"/>
      <c r="E94" s="38"/>
      <c r="F94" s="38"/>
      <c r="G94" s="38"/>
      <c r="H94" s="25">
        <f t="shared" si="14"/>
        <v>0</v>
      </c>
      <c r="I94" s="86"/>
      <c r="J94" s="86"/>
      <c r="K94" s="87"/>
      <c r="L94" s="38"/>
      <c r="M94" s="38"/>
      <c r="N94" s="38"/>
      <c r="O94" s="38"/>
      <c r="P94" s="38"/>
      <c r="Q94" s="38"/>
      <c r="R94" s="126">
        <f t="shared" si="12"/>
        <v>0</v>
      </c>
      <c r="S94" s="126"/>
      <c r="T94" s="126"/>
      <c r="U94" s="117"/>
      <c r="V94" s="38"/>
      <c r="W94" s="38"/>
      <c r="X94" s="38"/>
      <c r="Y94" s="38"/>
      <c r="Z94" s="38"/>
      <c r="AA94" s="38"/>
      <c r="AB94" s="25">
        <f t="shared" si="15"/>
        <v>0</v>
      </c>
      <c r="AC94" s="86"/>
      <c r="AD94" s="86"/>
      <c r="AE94" s="87"/>
      <c r="AF94" s="38"/>
      <c r="AG94" s="38"/>
      <c r="AH94" s="38"/>
      <c r="AI94" s="38"/>
      <c r="AJ94" s="38"/>
      <c r="AK94" s="38"/>
      <c r="AL94" s="126">
        <f t="shared" si="13"/>
        <v>0</v>
      </c>
      <c r="AM94" s="126"/>
      <c r="AN94" s="126"/>
      <c r="AO94" s="67"/>
    </row>
    <row r="95" spans="1:41" ht="11.45" customHeight="1" x14ac:dyDescent="0.2">
      <c r="A95" s="66"/>
      <c r="B95" s="38"/>
      <c r="C95" s="38"/>
      <c r="D95" s="38"/>
      <c r="E95" s="38"/>
      <c r="F95" s="38"/>
      <c r="G95" s="38"/>
      <c r="H95" s="25">
        <f t="shared" si="14"/>
        <v>0</v>
      </c>
      <c r="I95" s="88"/>
      <c r="J95" s="88"/>
      <c r="K95" s="89"/>
      <c r="L95" s="38"/>
      <c r="M95" s="38"/>
      <c r="N95" s="38"/>
      <c r="O95" s="38"/>
      <c r="P95" s="38"/>
      <c r="Q95" s="38"/>
      <c r="R95" s="126">
        <f t="shared" si="12"/>
        <v>0</v>
      </c>
      <c r="S95" s="126"/>
      <c r="T95" s="126"/>
      <c r="U95" s="117"/>
      <c r="V95" s="38"/>
      <c r="W95" s="38"/>
      <c r="X95" s="38"/>
      <c r="Y95" s="38"/>
      <c r="Z95" s="38"/>
      <c r="AA95" s="38"/>
      <c r="AB95" s="25">
        <f t="shared" si="15"/>
        <v>0</v>
      </c>
      <c r="AC95" s="88"/>
      <c r="AD95" s="88"/>
      <c r="AE95" s="89"/>
      <c r="AF95" s="38"/>
      <c r="AG95" s="38"/>
      <c r="AH95" s="38"/>
      <c r="AI95" s="38"/>
      <c r="AJ95" s="38"/>
      <c r="AK95" s="38"/>
      <c r="AL95" s="126">
        <f t="shared" si="13"/>
        <v>0</v>
      </c>
      <c r="AM95" s="126"/>
      <c r="AN95" s="126"/>
      <c r="AO95" s="67"/>
    </row>
    <row r="96" spans="1:41" ht="11.45" customHeight="1" x14ac:dyDescent="0.2">
      <c r="A96" s="66"/>
      <c r="B96" s="97" t="s">
        <v>63</v>
      </c>
      <c r="C96" s="97"/>
      <c r="D96" s="97"/>
      <c r="E96" s="97"/>
      <c r="F96" s="97"/>
      <c r="G96" s="97"/>
      <c r="H96" s="97"/>
      <c r="I96" s="39">
        <f>INT(SUM(H86:H95,R86:T95,)/30)</f>
        <v>0</v>
      </c>
      <c r="J96" s="40"/>
      <c r="K96" s="41"/>
      <c r="L96" s="97" t="s">
        <v>3</v>
      </c>
      <c r="M96" s="97"/>
      <c r="N96" s="92">
        <f>I96*0.25</f>
        <v>0</v>
      </c>
      <c r="O96" s="92"/>
      <c r="P96" s="92"/>
      <c r="Q96" s="92"/>
      <c r="R96" s="98"/>
      <c r="S96" s="99"/>
      <c r="T96" s="100"/>
      <c r="U96" s="117"/>
      <c r="V96" s="97" t="s">
        <v>65</v>
      </c>
      <c r="W96" s="97"/>
      <c r="X96" s="97"/>
      <c r="Y96" s="97"/>
      <c r="Z96" s="97"/>
      <c r="AA96" s="97"/>
      <c r="AB96" s="97"/>
      <c r="AC96" s="39">
        <f>INT(SUM(AB86:AB95,AL86:AN95,)/30)</f>
        <v>0</v>
      </c>
      <c r="AD96" s="40"/>
      <c r="AE96" s="41"/>
      <c r="AF96" s="97" t="s">
        <v>3</v>
      </c>
      <c r="AG96" s="97"/>
      <c r="AH96" s="92">
        <f>AC96*0.25</f>
        <v>0</v>
      </c>
      <c r="AI96" s="92"/>
      <c r="AJ96" s="92"/>
      <c r="AK96" s="92"/>
      <c r="AL96" s="98"/>
      <c r="AM96" s="99"/>
      <c r="AN96" s="100"/>
      <c r="AO96" s="67"/>
    </row>
    <row r="97" spans="1:41" ht="11.45" customHeight="1" x14ac:dyDescent="0.2">
      <c r="A97" s="66"/>
      <c r="B97" s="97" t="s">
        <v>64</v>
      </c>
      <c r="C97" s="97"/>
      <c r="D97" s="97"/>
      <c r="E97" s="97"/>
      <c r="F97" s="97"/>
      <c r="G97" s="97"/>
      <c r="H97" s="97"/>
      <c r="I97" s="39">
        <f>SUM(H86:H95,R86:T95)-I96*30</f>
        <v>0</v>
      </c>
      <c r="J97" s="40"/>
      <c r="K97" s="41"/>
      <c r="L97" s="90" t="s">
        <v>3</v>
      </c>
      <c r="M97" s="91"/>
      <c r="N97" s="92">
        <f>IF(I97&gt;15,0.25,0)</f>
        <v>0</v>
      </c>
      <c r="O97" s="92"/>
      <c r="P97" s="92"/>
      <c r="Q97" s="92"/>
      <c r="R97" s="101"/>
      <c r="S97" s="102"/>
      <c r="T97" s="103"/>
      <c r="U97" s="117"/>
      <c r="V97" s="97" t="s">
        <v>66</v>
      </c>
      <c r="W97" s="97"/>
      <c r="X97" s="97"/>
      <c r="Y97" s="97"/>
      <c r="Z97" s="97"/>
      <c r="AA97" s="97"/>
      <c r="AB97" s="97"/>
      <c r="AC97" s="39">
        <f>SUM(AB86:AB95,AL86:AN95)-AC96*30</f>
        <v>0</v>
      </c>
      <c r="AD97" s="40"/>
      <c r="AE97" s="41"/>
      <c r="AF97" s="90" t="s">
        <v>3</v>
      </c>
      <c r="AG97" s="91"/>
      <c r="AH97" s="92">
        <f>IF(AC97&gt;15,0.25,0)</f>
        <v>0</v>
      </c>
      <c r="AI97" s="92"/>
      <c r="AJ97" s="92"/>
      <c r="AK97" s="92"/>
      <c r="AL97" s="101"/>
      <c r="AM97" s="102"/>
      <c r="AN97" s="103"/>
      <c r="AO97" s="67"/>
    </row>
    <row r="98" spans="1:41" ht="11.45" customHeight="1" x14ac:dyDescent="0.2">
      <c r="A98" s="66"/>
      <c r="B98" s="112" t="s">
        <v>69</v>
      </c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4"/>
      <c r="N98" s="121">
        <f>SUM(N96:O97)</f>
        <v>0</v>
      </c>
      <c r="O98" s="121"/>
      <c r="P98" s="121"/>
      <c r="Q98" s="121"/>
      <c r="R98" s="104"/>
      <c r="S98" s="105"/>
      <c r="T98" s="106"/>
      <c r="U98" s="117"/>
      <c r="V98" s="112" t="s">
        <v>70</v>
      </c>
      <c r="W98" s="113"/>
      <c r="X98" s="113"/>
      <c r="Y98" s="113"/>
      <c r="Z98" s="113"/>
      <c r="AA98" s="113"/>
      <c r="AB98" s="113"/>
      <c r="AC98" s="113"/>
      <c r="AD98" s="113"/>
      <c r="AE98" s="113"/>
      <c r="AF98" s="113"/>
      <c r="AG98" s="114"/>
      <c r="AH98" s="121">
        <f>SUM(AH96:AI97)</f>
        <v>0</v>
      </c>
      <c r="AI98" s="121"/>
      <c r="AJ98" s="121"/>
      <c r="AK98" s="121"/>
      <c r="AL98" s="104"/>
      <c r="AM98" s="105"/>
      <c r="AN98" s="106"/>
      <c r="AO98" s="67"/>
    </row>
    <row r="99" spans="1:41" ht="11.45" customHeight="1" x14ac:dyDescent="0.2">
      <c r="A99" s="66"/>
      <c r="B99" s="42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4"/>
      <c r="AO99" s="67"/>
    </row>
    <row r="100" spans="1:41" ht="13.9" customHeight="1" x14ac:dyDescent="0.2">
      <c r="A100" s="66"/>
      <c r="B100" s="45" t="s">
        <v>100</v>
      </c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7"/>
      <c r="AO100" s="67"/>
    </row>
    <row r="101" spans="1:41" ht="51.6" customHeight="1" x14ac:dyDescent="0.2">
      <c r="A101" s="66"/>
      <c r="B101" s="48" t="s">
        <v>107</v>
      </c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50"/>
      <c r="AO101" s="67"/>
    </row>
    <row r="102" spans="1:41" ht="11.45" customHeight="1" x14ac:dyDescent="0.2">
      <c r="A102" s="66"/>
      <c r="B102" s="51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3"/>
      <c r="AO102" s="67"/>
    </row>
    <row r="103" spans="1:41" ht="18.600000000000001" customHeight="1" x14ac:dyDescent="0.2">
      <c r="A103" s="66"/>
      <c r="B103" s="54" t="s">
        <v>56</v>
      </c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116"/>
      <c r="V103" s="54" t="s">
        <v>58</v>
      </c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67"/>
    </row>
    <row r="104" spans="1:41" x14ac:dyDescent="0.2">
      <c r="A104" s="66"/>
      <c r="B104" s="37" t="s">
        <v>47</v>
      </c>
      <c r="C104" s="37"/>
      <c r="D104" s="37"/>
      <c r="E104" s="37" t="s">
        <v>48</v>
      </c>
      <c r="F104" s="37"/>
      <c r="G104" s="37"/>
      <c r="H104" s="11" t="s">
        <v>49</v>
      </c>
      <c r="I104" s="86"/>
      <c r="J104" s="86"/>
      <c r="K104" s="87"/>
      <c r="L104" s="37" t="s">
        <v>47</v>
      </c>
      <c r="M104" s="37"/>
      <c r="N104" s="37"/>
      <c r="O104" s="37" t="s">
        <v>48</v>
      </c>
      <c r="P104" s="37"/>
      <c r="Q104" s="37"/>
      <c r="R104" s="37" t="s">
        <v>49</v>
      </c>
      <c r="S104" s="37"/>
      <c r="T104" s="37"/>
      <c r="U104" s="117"/>
      <c r="V104" s="37" t="s">
        <v>47</v>
      </c>
      <c r="W104" s="37"/>
      <c r="X104" s="37"/>
      <c r="Y104" s="37" t="s">
        <v>48</v>
      </c>
      <c r="Z104" s="37"/>
      <c r="AA104" s="37"/>
      <c r="AB104" s="11" t="s">
        <v>49</v>
      </c>
      <c r="AC104" s="86"/>
      <c r="AD104" s="86"/>
      <c r="AE104" s="87"/>
      <c r="AF104" s="37" t="s">
        <v>47</v>
      </c>
      <c r="AG104" s="37"/>
      <c r="AH104" s="37"/>
      <c r="AI104" s="37" t="s">
        <v>48</v>
      </c>
      <c r="AJ104" s="37"/>
      <c r="AK104" s="37"/>
      <c r="AL104" s="37" t="s">
        <v>49</v>
      </c>
      <c r="AM104" s="37"/>
      <c r="AN104" s="37"/>
      <c r="AO104" s="67"/>
    </row>
    <row r="105" spans="1:41" x14ac:dyDescent="0.2">
      <c r="A105" s="66"/>
      <c r="B105" s="38"/>
      <c r="C105" s="38"/>
      <c r="D105" s="38"/>
      <c r="E105" s="38"/>
      <c r="F105" s="38"/>
      <c r="G105" s="38"/>
      <c r="H105" s="25">
        <f>IF(B105=0,0,DAYS360(B105,E105+1))</f>
        <v>0</v>
      </c>
      <c r="I105" s="86"/>
      <c r="J105" s="86"/>
      <c r="K105" s="87"/>
      <c r="L105" s="38"/>
      <c r="M105" s="38"/>
      <c r="N105" s="38"/>
      <c r="O105" s="38"/>
      <c r="P105" s="38"/>
      <c r="Q105" s="38"/>
      <c r="R105" s="55">
        <f t="shared" ref="R105:R114" si="16">IF(I105=0,0,DAYS360(I105,L105+1))</f>
        <v>0</v>
      </c>
      <c r="S105" s="55"/>
      <c r="T105" s="55"/>
      <c r="U105" s="117"/>
      <c r="V105" s="38"/>
      <c r="W105" s="38"/>
      <c r="X105" s="38"/>
      <c r="Y105" s="38"/>
      <c r="Z105" s="38"/>
      <c r="AA105" s="38"/>
      <c r="AB105" s="25">
        <f>IF(V105=0,0,DAYS360(V105,Y105+1))</f>
        <v>0</v>
      </c>
      <c r="AC105" s="86"/>
      <c r="AD105" s="86"/>
      <c r="AE105" s="87"/>
      <c r="AF105" s="38"/>
      <c r="AG105" s="38"/>
      <c r="AH105" s="38"/>
      <c r="AI105" s="38"/>
      <c r="AJ105" s="38"/>
      <c r="AK105" s="38"/>
      <c r="AL105" s="55">
        <f t="shared" ref="AL105:AL114" si="17">IF(AC105=0,0,DAYS360(AC105,AF105+1))</f>
        <v>0</v>
      </c>
      <c r="AM105" s="55"/>
      <c r="AN105" s="55"/>
      <c r="AO105" s="67"/>
    </row>
    <row r="106" spans="1:41" ht="11.45" customHeight="1" x14ac:dyDescent="0.2">
      <c r="A106" s="66"/>
      <c r="B106" s="38"/>
      <c r="C106" s="38"/>
      <c r="D106" s="38"/>
      <c r="E106" s="38"/>
      <c r="F106" s="38"/>
      <c r="G106" s="38"/>
      <c r="H106" s="25">
        <f t="shared" ref="H106:H114" si="18">IF(B106=0,0,DAYS360(B106,E106+1))</f>
        <v>0</v>
      </c>
      <c r="I106" s="86"/>
      <c r="J106" s="86"/>
      <c r="K106" s="87"/>
      <c r="L106" s="38"/>
      <c r="M106" s="38"/>
      <c r="N106" s="38"/>
      <c r="O106" s="38"/>
      <c r="P106" s="38"/>
      <c r="Q106" s="38"/>
      <c r="R106" s="55">
        <f t="shared" si="16"/>
        <v>0</v>
      </c>
      <c r="S106" s="55"/>
      <c r="T106" s="55"/>
      <c r="U106" s="117"/>
      <c r="V106" s="38"/>
      <c r="W106" s="38"/>
      <c r="X106" s="38"/>
      <c r="Y106" s="38"/>
      <c r="Z106" s="38"/>
      <c r="AA106" s="38"/>
      <c r="AB106" s="25">
        <f t="shared" ref="AB106:AB114" si="19">IF(V106=0,0,DAYS360(V106,Y106+1))</f>
        <v>0</v>
      </c>
      <c r="AC106" s="86"/>
      <c r="AD106" s="86"/>
      <c r="AE106" s="87"/>
      <c r="AF106" s="38"/>
      <c r="AG106" s="38"/>
      <c r="AH106" s="38"/>
      <c r="AI106" s="38"/>
      <c r="AJ106" s="38"/>
      <c r="AK106" s="38"/>
      <c r="AL106" s="55">
        <f t="shared" si="17"/>
        <v>0</v>
      </c>
      <c r="AM106" s="55"/>
      <c r="AN106" s="55"/>
      <c r="AO106" s="67"/>
    </row>
    <row r="107" spans="1:41" ht="11.45" customHeight="1" x14ac:dyDescent="0.2">
      <c r="A107" s="66"/>
      <c r="B107" s="38"/>
      <c r="C107" s="38"/>
      <c r="D107" s="38"/>
      <c r="E107" s="38"/>
      <c r="F107" s="38"/>
      <c r="G107" s="38"/>
      <c r="H107" s="25">
        <f t="shared" si="18"/>
        <v>0</v>
      </c>
      <c r="I107" s="86"/>
      <c r="J107" s="86"/>
      <c r="K107" s="87"/>
      <c r="L107" s="38"/>
      <c r="M107" s="38"/>
      <c r="N107" s="38"/>
      <c r="O107" s="38"/>
      <c r="P107" s="38"/>
      <c r="Q107" s="38"/>
      <c r="R107" s="55">
        <f t="shared" si="16"/>
        <v>0</v>
      </c>
      <c r="S107" s="55"/>
      <c r="T107" s="55"/>
      <c r="U107" s="117"/>
      <c r="V107" s="38"/>
      <c r="W107" s="38"/>
      <c r="X107" s="38"/>
      <c r="Y107" s="38"/>
      <c r="Z107" s="38"/>
      <c r="AA107" s="38"/>
      <c r="AB107" s="25">
        <f t="shared" si="19"/>
        <v>0</v>
      </c>
      <c r="AC107" s="86"/>
      <c r="AD107" s="86"/>
      <c r="AE107" s="87"/>
      <c r="AF107" s="38"/>
      <c r="AG107" s="38"/>
      <c r="AH107" s="38"/>
      <c r="AI107" s="38"/>
      <c r="AJ107" s="38"/>
      <c r="AK107" s="38"/>
      <c r="AL107" s="55">
        <f t="shared" si="17"/>
        <v>0</v>
      </c>
      <c r="AM107" s="55"/>
      <c r="AN107" s="55"/>
      <c r="AO107" s="67"/>
    </row>
    <row r="108" spans="1:41" ht="11.45" customHeight="1" x14ac:dyDescent="0.2">
      <c r="A108" s="66"/>
      <c r="B108" s="38"/>
      <c r="C108" s="38"/>
      <c r="D108" s="38"/>
      <c r="E108" s="38"/>
      <c r="F108" s="38"/>
      <c r="G108" s="38"/>
      <c r="H108" s="25">
        <f t="shared" si="18"/>
        <v>0</v>
      </c>
      <c r="I108" s="86"/>
      <c r="J108" s="86"/>
      <c r="K108" s="87"/>
      <c r="L108" s="38"/>
      <c r="M108" s="38"/>
      <c r="N108" s="38"/>
      <c r="O108" s="38"/>
      <c r="P108" s="38"/>
      <c r="Q108" s="38"/>
      <c r="R108" s="55">
        <f t="shared" si="16"/>
        <v>0</v>
      </c>
      <c r="S108" s="55"/>
      <c r="T108" s="55"/>
      <c r="U108" s="117"/>
      <c r="V108" s="38"/>
      <c r="W108" s="38"/>
      <c r="X108" s="38"/>
      <c r="Y108" s="38"/>
      <c r="Z108" s="38"/>
      <c r="AA108" s="38"/>
      <c r="AB108" s="25">
        <f t="shared" si="19"/>
        <v>0</v>
      </c>
      <c r="AC108" s="86"/>
      <c r="AD108" s="86"/>
      <c r="AE108" s="87"/>
      <c r="AF108" s="38"/>
      <c r="AG108" s="38"/>
      <c r="AH108" s="38"/>
      <c r="AI108" s="38"/>
      <c r="AJ108" s="38"/>
      <c r="AK108" s="38"/>
      <c r="AL108" s="55">
        <f t="shared" si="17"/>
        <v>0</v>
      </c>
      <c r="AM108" s="55"/>
      <c r="AN108" s="55"/>
      <c r="AO108" s="67"/>
    </row>
    <row r="109" spans="1:41" ht="11.45" customHeight="1" x14ac:dyDescent="0.2">
      <c r="A109" s="66"/>
      <c r="B109" s="38"/>
      <c r="C109" s="38"/>
      <c r="D109" s="38"/>
      <c r="E109" s="38"/>
      <c r="F109" s="38"/>
      <c r="G109" s="38"/>
      <c r="H109" s="25">
        <f t="shared" si="18"/>
        <v>0</v>
      </c>
      <c r="I109" s="86"/>
      <c r="J109" s="86"/>
      <c r="K109" s="87"/>
      <c r="L109" s="38"/>
      <c r="M109" s="38"/>
      <c r="N109" s="38"/>
      <c r="O109" s="38"/>
      <c r="P109" s="38"/>
      <c r="Q109" s="38"/>
      <c r="R109" s="55">
        <f t="shared" si="16"/>
        <v>0</v>
      </c>
      <c r="S109" s="55"/>
      <c r="T109" s="55"/>
      <c r="U109" s="117"/>
      <c r="V109" s="38"/>
      <c r="W109" s="38"/>
      <c r="X109" s="38"/>
      <c r="Y109" s="38"/>
      <c r="Z109" s="38"/>
      <c r="AA109" s="38"/>
      <c r="AB109" s="25">
        <f t="shared" si="19"/>
        <v>0</v>
      </c>
      <c r="AC109" s="86"/>
      <c r="AD109" s="86"/>
      <c r="AE109" s="87"/>
      <c r="AF109" s="38"/>
      <c r="AG109" s="38"/>
      <c r="AH109" s="38"/>
      <c r="AI109" s="38"/>
      <c r="AJ109" s="38"/>
      <c r="AK109" s="38"/>
      <c r="AL109" s="55">
        <f t="shared" si="17"/>
        <v>0</v>
      </c>
      <c r="AM109" s="55"/>
      <c r="AN109" s="55"/>
      <c r="AO109" s="67"/>
    </row>
    <row r="110" spans="1:41" ht="11.45" customHeight="1" x14ac:dyDescent="0.2">
      <c r="A110" s="66"/>
      <c r="B110" s="38"/>
      <c r="C110" s="38"/>
      <c r="D110" s="38"/>
      <c r="E110" s="38"/>
      <c r="F110" s="38"/>
      <c r="G110" s="38"/>
      <c r="H110" s="25">
        <f t="shared" si="18"/>
        <v>0</v>
      </c>
      <c r="I110" s="86"/>
      <c r="J110" s="86"/>
      <c r="K110" s="87"/>
      <c r="L110" s="38"/>
      <c r="M110" s="38"/>
      <c r="N110" s="38"/>
      <c r="O110" s="38"/>
      <c r="P110" s="38"/>
      <c r="Q110" s="38"/>
      <c r="R110" s="55">
        <f t="shared" si="16"/>
        <v>0</v>
      </c>
      <c r="S110" s="55"/>
      <c r="T110" s="55"/>
      <c r="U110" s="117"/>
      <c r="V110" s="38"/>
      <c r="W110" s="38"/>
      <c r="X110" s="38"/>
      <c r="Y110" s="38"/>
      <c r="Z110" s="38"/>
      <c r="AA110" s="38"/>
      <c r="AB110" s="25">
        <f t="shared" si="19"/>
        <v>0</v>
      </c>
      <c r="AC110" s="86"/>
      <c r="AD110" s="86"/>
      <c r="AE110" s="87"/>
      <c r="AF110" s="38"/>
      <c r="AG110" s="38"/>
      <c r="AH110" s="38"/>
      <c r="AI110" s="38"/>
      <c r="AJ110" s="38"/>
      <c r="AK110" s="38"/>
      <c r="AL110" s="55">
        <f t="shared" si="17"/>
        <v>0</v>
      </c>
      <c r="AM110" s="55"/>
      <c r="AN110" s="55"/>
      <c r="AO110" s="67"/>
    </row>
    <row r="111" spans="1:41" ht="11.45" customHeight="1" x14ac:dyDescent="0.2">
      <c r="A111" s="66"/>
      <c r="B111" s="38"/>
      <c r="C111" s="38"/>
      <c r="D111" s="38"/>
      <c r="E111" s="38"/>
      <c r="F111" s="38"/>
      <c r="G111" s="38"/>
      <c r="H111" s="25">
        <f t="shared" si="18"/>
        <v>0</v>
      </c>
      <c r="I111" s="86"/>
      <c r="J111" s="86"/>
      <c r="K111" s="87"/>
      <c r="L111" s="38"/>
      <c r="M111" s="38"/>
      <c r="N111" s="38"/>
      <c r="O111" s="38"/>
      <c r="P111" s="38"/>
      <c r="Q111" s="38"/>
      <c r="R111" s="55">
        <f t="shared" si="16"/>
        <v>0</v>
      </c>
      <c r="S111" s="55"/>
      <c r="T111" s="55"/>
      <c r="U111" s="117"/>
      <c r="V111" s="38"/>
      <c r="W111" s="38"/>
      <c r="X111" s="38"/>
      <c r="Y111" s="38"/>
      <c r="Z111" s="38"/>
      <c r="AA111" s="38"/>
      <c r="AB111" s="25">
        <f t="shared" si="19"/>
        <v>0</v>
      </c>
      <c r="AC111" s="86"/>
      <c r="AD111" s="86"/>
      <c r="AE111" s="87"/>
      <c r="AF111" s="38"/>
      <c r="AG111" s="38"/>
      <c r="AH111" s="38"/>
      <c r="AI111" s="38"/>
      <c r="AJ111" s="38"/>
      <c r="AK111" s="38"/>
      <c r="AL111" s="55">
        <f t="shared" si="17"/>
        <v>0</v>
      </c>
      <c r="AM111" s="55"/>
      <c r="AN111" s="55"/>
      <c r="AO111" s="67"/>
    </row>
    <row r="112" spans="1:41" ht="11.45" customHeight="1" x14ac:dyDescent="0.2">
      <c r="A112" s="66"/>
      <c r="B112" s="38"/>
      <c r="C112" s="38"/>
      <c r="D112" s="38"/>
      <c r="E112" s="38"/>
      <c r="F112" s="38"/>
      <c r="G112" s="38"/>
      <c r="H112" s="25">
        <f t="shared" si="18"/>
        <v>0</v>
      </c>
      <c r="I112" s="86"/>
      <c r="J112" s="86"/>
      <c r="K112" s="87"/>
      <c r="L112" s="38"/>
      <c r="M112" s="38"/>
      <c r="N112" s="38"/>
      <c r="O112" s="38"/>
      <c r="P112" s="38"/>
      <c r="Q112" s="38"/>
      <c r="R112" s="55">
        <f t="shared" si="16"/>
        <v>0</v>
      </c>
      <c r="S112" s="55"/>
      <c r="T112" s="55"/>
      <c r="U112" s="117"/>
      <c r="V112" s="38"/>
      <c r="W112" s="38"/>
      <c r="X112" s="38"/>
      <c r="Y112" s="38"/>
      <c r="Z112" s="38"/>
      <c r="AA112" s="38"/>
      <c r="AB112" s="25">
        <f t="shared" si="19"/>
        <v>0</v>
      </c>
      <c r="AC112" s="86"/>
      <c r="AD112" s="86"/>
      <c r="AE112" s="87"/>
      <c r="AF112" s="38"/>
      <c r="AG112" s="38"/>
      <c r="AH112" s="38"/>
      <c r="AI112" s="38"/>
      <c r="AJ112" s="38"/>
      <c r="AK112" s="38"/>
      <c r="AL112" s="55">
        <f t="shared" si="17"/>
        <v>0</v>
      </c>
      <c r="AM112" s="55"/>
      <c r="AN112" s="55"/>
      <c r="AO112" s="67"/>
    </row>
    <row r="113" spans="1:41" ht="11.45" customHeight="1" x14ac:dyDescent="0.2">
      <c r="A113" s="66"/>
      <c r="B113" s="38"/>
      <c r="C113" s="38"/>
      <c r="D113" s="38"/>
      <c r="E113" s="38"/>
      <c r="F113" s="38"/>
      <c r="G113" s="38"/>
      <c r="H113" s="25">
        <f t="shared" si="18"/>
        <v>0</v>
      </c>
      <c r="I113" s="86"/>
      <c r="J113" s="86"/>
      <c r="K113" s="87"/>
      <c r="L113" s="38"/>
      <c r="M113" s="38"/>
      <c r="N113" s="38"/>
      <c r="O113" s="38"/>
      <c r="P113" s="38"/>
      <c r="Q113" s="38"/>
      <c r="R113" s="55">
        <f t="shared" si="16"/>
        <v>0</v>
      </c>
      <c r="S113" s="55"/>
      <c r="T113" s="55"/>
      <c r="U113" s="117"/>
      <c r="V113" s="38"/>
      <c r="W113" s="38"/>
      <c r="X113" s="38"/>
      <c r="Y113" s="38"/>
      <c r="Z113" s="38"/>
      <c r="AA113" s="38"/>
      <c r="AB113" s="25">
        <f t="shared" si="19"/>
        <v>0</v>
      </c>
      <c r="AC113" s="86"/>
      <c r="AD113" s="86"/>
      <c r="AE113" s="87"/>
      <c r="AF113" s="38"/>
      <c r="AG113" s="38"/>
      <c r="AH113" s="38"/>
      <c r="AI113" s="38"/>
      <c r="AJ113" s="38"/>
      <c r="AK113" s="38"/>
      <c r="AL113" s="55">
        <f t="shared" si="17"/>
        <v>0</v>
      </c>
      <c r="AM113" s="55"/>
      <c r="AN113" s="55"/>
      <c r="AO113" s="67"/>
    </row>
    <row r="114" spans="1:41" ht="11.45" customHeight="1" x14ac:dyDescent="0.2">
      <c r="A114" s="66"/>
      <c r="B114" s="38"/>
      <c r="C114" s="38"/>
      <c r="D114" s="38"/>
      <c r="E114" s="38"/>
      <c r="F114" s="38"/>
      <c r="G114" s="38"/>
      <c r="H114" s="25">
        <f t="shared" si="18"/>
        <v>0</v>
      </c>
      <c r="I114" s="88"/>
      <c r="J114" s="88"/>
      <c r="K114" s="89"/>
      <c r="L114" s="38"/>
      <c r="M114" s="38"/>
      <c r="N114" s="38"/>
      <c r="O114" s="38"/>
      <c r="P114" s="38"/>
      <c r="Q114" s="38"/>
      <c r="R114" s="55">
        <f t="shared" si="16"/>
        <v>0</v>
      </c>
      <c r="S114" s="55"/>
      <c r="T114" s="55"/>
      <c r="U114" s="117"/>
      <c r="V114" s="38"/>
      <c r="W114" s="38"/>
      <c r="X114" s="38"/>
      <c r="Y114" s="38"/>
      <c r="Z114" s="38"/>
      <c r="AA114" s="38"/>
      <c r="AB114" s="25">
        <f t="shared" si="19"/>
        <v>0</v>
      </c>
      <c r="AC114" s="88"/>
      <c r="AD114" s="88"/>
      <c r="AE114" s="89"/>
      <c r="AF114" s="38"/>
      <c r="AG114" s="38"/>
      <c r="AH114" s="38"/>
      <c r="AI114" s="38"/>
      <c r="AJ114" s="38"/>
      <c r="AK114" s="38"/>
      <c r="AL114" s="55">
        <f t="shared" si="17"/>
        <v>0</v>
      </c>
      <c r="AM114" s="55"/>
      <c r="AN114" s="55"/>
      <c r="AO114" s="67"/>
    </row>
    <row r="115" spans="1:41" ht="11.45" customHeight="1" x14ac:dyDescent="0.2">
      <c r="A115" s="66"/>
      <c r="B115" s="97" t="s">
        <v>55</v>
      </c>
      <c r="C115" s="97"/>
      <c r="D115" s="97"/>
      <c r="E115" s="97"/>
      <c r="F115" s="97"/>
      <c r="G115" s="97"/>
      <c r="H115" s="97"/>
      <c r="I115" s="39">
        <f>INT(SUM(H105:H114,R105:T114,AL105:AN114)/30)</f>
        <v>0</v>
      </c>
      <c r="J115" s="40"/>
      <c r="K115" s="41"/>
      <c r="L115" s="97" t="s">
        <v>3</v>
      </c>
      <c r="M115" s="97"/>
      <c r="N115" s="92">
        <f>I115*0.1</f>
        <v>0</v>
      </c>
      <c r="O115" s="92"/>
      <c r="P115" s="92"/>
      <c r="Q115" s="92"/>
      <c r="R115" s="98"/>
      <c r="S115" s="99"/>
      <c r="T115" s="100"/>
      <c r="U115" s="117"/>
      <c r="V115" s="90" t="s">
        <v>59</v>
      </c>
      <c r="W115" s="111"/>
      <c r="X115" s="111"/>
      <c r="Y115" s="111"/>
      <c r="Z115" s="111"/>
      <c r="AA115" s="111"/>
      <c r="AB115" s="91"/>
      <c r="AC115" s="39">
        <f>INT(SUM(AB105:AB114,AL105:AN114,)/30)</f>
        <v>0</v>
      </c>
      <c r="AD115" s="40"/>
      <c r="AE115" s="41"/>
      <c r="AF115" s="90" t="s">
        <v>3</v>
      </c>
      <c r="AG115" s="91"/>
      <c r="AH115" s="92">
        <f>AC115*0.1</f>
        <v>0</v>
      </c>
      <c r="AI115" s="92"/>
      <c r="AJ115" s="92"/>
      <c r="AK115" s="92"/>
      <c r="AL115" s="98"/>
      <c r="AM115" s="99"/>
      <c r="AN115" s="100"/>
      <c r="AO115" s="67"/>
    </row>
    <row r="116" spans="1:41" ht="11.45" customHeight="1" x14ac:dyDescent="0.2">
      <c r="A116" s="66"/>
      <c r="B116" s="97" t="s">
        <v>57</v>
      </c>
      <c r="C116" s="97"/>
      <c r="D116" s="97"/>
      <c r="E116" s="97"/>
      <c r="F116" s="97"/>
      <c r="G116" s="97"/>
      <c r="H116" s="97"/>
      <c r="I116" s="39">
        <f>SUM(H105:H114,R105:T114,)-I115*30</f>
        <v>0</v>
      </c>
      <c r="J116" s="40"/>
      <c r="K116" s="41"/>
      <c r="L116" s="90" t="s">
        <v>3</v>
      </c>
      <c r="M116" s="91"/>
      <c r="N116" s="92">
        <f>IF(I116&gt;15,0.1,0)</f>
        <v>0</v>
      </c>
      <c r="O116" s="92"/>
      <c r="P116" s="92"/>
      <c r="Q116" s="92"/>
      <c r="R116" s="101"/>
      <c r="S116" s="102"/>
      <c r="T116" s="103"/>
      <c r="U116" s="117"/>
      <c r="V116" s="90" t="s">
        <v>60</v>
      </c>
      <c r="W116" s="111"/>
      <c r="X116" s="111"/>
      <c r="Y116" s="111"/>
      <c r="Z116" s="111"/>
      <c r="AA116" s="111"/>
      <c r="AB116" s="91"/>
      <c r="AC116" s="39">
        <f>SUM(AB105:AB114,AL105:AN114)-AC115*30</f>
        <v>0</v>
      </c>
      <c r="AD116" s="40"/>
      <c r="AE116" s="41"/>
      <c r="AF116" s="90" t="s">
        <v>3</v>
      </c>
      <c r="AG116" s="91"/>
      <c r="AH116" s="92">
        <f>IF(AC116&gt;15,0.1,0)</f>
        <v>0</v>
      </c>
      <c r="AI116" s="92"/>
      <c r="AJ116" s="92"/>
      <c r="AK116" s="92"/>
      <c r="AL116" s="101"/>
      <c r="AM116" s="102"/>
      <c r="AN116" s="103"/>
      <c r="AO116" s="67"/>
    </row>
    <row r="117" spans="1:41" ht="11.45" customHeight="1" x14ac:dyDescent="0.2">
      <c r="A117" s="66"/>
      <c r="B117" s="112" t="s">
        <v>68</v>
      </c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4"/>
      <c r="N117" s="121">
        <f>SUM(N115:O116)</f>
        <v>0</v>
      </c>
      <c r="O117" s="121"/>
      <c r="P117" s="121"/>
      <c r="Q117" s="121"/>
      <c r="R117" s="104"/>
      <c r="S117" s="105"/>
      <c r="T117" s="106"/>
      <c r="U117" s="117"/>
      <c r="V117" s="122" t="s">
        <v>67</v>
      </c>
      <c r="W117" s="123"/>
      <c r="X117" s="123"/>
      <c r="Y117" s="123"/>
      <c r="Z117" s="123"/>
      <c r="AA117" s="123"/>
      <c r="AB117" s="123"/>
      <c r="AC117" s="123"/>
      <c r="AD117" s="123"/>
      <c r="AE117" s="123"/>
      <c r="AF117" s="123"/>
      <c r="AG117" s="124"/>
      <c r="AH117" s="121">
        <f>SUM(AH115:AI116)</f>
        <v>0</v>
      </c>
      <c r="AI117" s="121"/>
      <c r="AJ117" s="121"/>
      <c r="AK117" s="121"/>
      <c r="AL117" s="104"/>
      <c r="AM117" s="105"/>
      <c r="AN117" s="106"/>
      <c r="AO117" s="67"/>
    </row>
    <row r="118" spans="1:41" ht="11.45" customHeight="1" x14ac:dyDescent="0.2">
      <c r="A118" s="66"/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51"/>
      <c r="U118" s="117"/>
      <c r="V118" s="53"/>
      <c r="W118" s="125"/>
      <c r="X118" s="125"/>
      <c r="Y118" s="125"/>
      <c r="Z118" s="125"/>
      <c r="AA118" s="125"/>
      <c r="AB118" s="125"/>
      <c r="AC118" s="125"/>
      <c r="AD118" s="125"/>
      <c r="AE118" s="125"/>
      <c r="AF118" s="125"/>
      <c r="AG118" s="125"/>
      <c r="AH118" s="125"/>
      <c r="AI118" s="125"/>
      <c r="AJ118" s="125"/>
      <c r="AK118" s="125"/>
      <c r="AL118" s="125"/>
      <c r="AM118" s="125"/>
      <c r="AN118" s="125"/>
      <c r="AO118" s="67"/>
    </row>
    <row r="119" spans="1:41" ht="18.600000000000001" customHeight="1" x14ac:dyDescent="0.2">
      <c r="A119" s="66"/>
      <c r="B119" s="54" t="s">
        <v>61</v>
      </c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117"/>
      <c r="V119" s="54" t="s">
        <v>62</v>
      </c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67"/>
    </row>
    <row r="120" spans="1:41" x14ac:dyDescent="0.2">
      <c r="A120" s="66"/>
      <c r="B120" s="56" t="s">
        <v>47</v>
      </c>
      <c r="C120" s="56"/>
      <c r="D120" s="56"/>
      <c r="E120" s="56" t="s">
        <v>48</v>
      </c>
      <c r="F120" s="56"/>
      <c r="G120" s="56"/>
      <c r="H120" s="9" t="s">
        <v>49</v>
      </c>
      <c r="I120" s="84"/>
      <c r="J120" s="84"/>
      <c r="K120" s="85"/>
      <c r="L120" s="56" t="s">
        <v>47</v>
      </c>
      <c r="M120" s="56"/>
      <c r="N120" s="56"/>
      <c r="O120" s="56" t="s">
        <v>48</v>
      </c>
      <c r="P120" s="56"/>
      <c r="Q120" s="56"/>
      <c r="R120" s="56" t="s">
        <v>49</v>
      </c>
      <c r="S120" s="56"/>
      <c r="T120" s="56"/>
      <c r="U120" s="117"/>
      <c r="V120" s="56" t="s">
        <v>47</v>
      </c>
      <c r="W120" s="56"/>
      <c r="X120" s="56"/>
      <c r="Y120" s="56" t="s">
        <v>48</v>
      </c>
      <c r="Z120" s="56"/>
      <c r="AA120" s="56"/>
      <c r="AB120" s="9" t="s">
        <v>49</v>
      </c>
      <c r="AC120" s="84"/>
      <c r="AD120" s="84"/>
      <c r="AE120" s="85"/>
      <c r="AF120" s="56" t="s">
        <v>47</v>
      </c>
      <c r="AG120" s="56"/>
      <c r="AH120" s="56"/>
      <c r="AI120" s="56" t="s">
        <v>48</v>
      </c>
      <c r="AJ120" s="56"/>
      <c r="AK120" s="56"/>
      <c r="AL120" s="56" t="s">
        <v>49</v>
      </c>
      <c r="AM120" s="56"/>
      <c r="AN120" s="56"/>
      <c r="AO120" s="67"/>
    </row>
    <row r="121" spans="1:41" x14ac:dyDescent="0.2">
      <c r="A121" s="66"/>
      <c r="B121" s="38"/>
      <c r="C121" s="38"/>
      <c r="D121" s="38"/>
      <c r="E121" s="38"/>
      <c r="F121" s="38"/>
      <c r="G121" s="38"/>
      <c r="H121" s="25">
        <f>IF(B121=0,0,DAYS360(B121,E121+1))</f>
        <v>0</v>
      </c>
      <c r="I121" s="86"/>
      <c r="J121" s="86"/>
      <c r="K121" s="87"/>
      <c r="L121" s="38"/>
      <c r="M121" s="38"/>
      <c r="N121" s="38"/>
      <c r="O121" s="38"/>
      <c r="P121" s="38"/>
      <c r="Q121" s="38"/>
      <c r="R121" s="126">
        <f t="shared" ref="R121:R130" si="20">IF(I121=0,0,DAYS360(I121,L121+1))</f>
        <v>0</v>
      </c>
      <c r="S121" s="126"/>
      <c r="T121" s="126"/>
      <c r="U121" s="117"/>
      <c r="V121" s="38"/>
      <c r="W121" s="38"/>
      <c r="X121" s="38"/>
      <c r="Y121" s="38"/>
      <c r="Z121" s="38"/>
      <c r="AA121" s="38"/>
      <c r="AB121" s="25">
        <f>IF(V121=0,0,DAYS360(V121,Y121+1))</f>
        <v>0</v>
      </c>
      <c r="AC121" s="86"/>
      <c r="AD121" s="86"/>
      <c r="AE121" s="87"/>
      <c r="AF121" s="38"/>
      <c r="AG121" s="38"/>
      <c r="AH121" s="38"/>
      <c r="AI121" s="38"/>
      <c r="AJ121" s="38"/>
      <c r="AK121" s="38"/>
      <c r="AL121" s="126">
        <f t="shared" ref="AL121:AL130" si="21">IF(AC121=0,0,DAYS360(AC121,AF121+1))</f>
        <v>0</v>
      </c>
      <c r="AM121" s="126"/>
      <c r="AN121" s="126"/>
      <c r="AO121" s="67"/>
    </row>
    <row r="122" spans="1:41" ht="11.45" customHeight="1" x14ac:dyDescent="0.2">
      <c r="A122" s="66"/>
      <c r="B122" s="38"/>
      <c r="C122" s="38"/>
      <c r="D122" s="38"/>
      <c r="E122" s="38"/>
      <c r="F122" s="38"/>
      <c r="G122" s="38"/>
      <c r="H122" s="25">
        <f t="shared" ref="H122:H130" si="22">IF(B122=0,0,DAYS360(B122,E122+1))</f>
        <v>0</v>
      </c>
      <c r="I122" s="86"/>
      <c r="J122" s="86"/>
      <c r="K122" s="87"/>
      <c r="L122" s="38"/>
      <c r="M122" s="38"/>
      <c r="N122" s="38"/>
      <c r="O122" s="38"/>
      <c r="P122" s="38"/>
      <c r="Q122" s="38"/>
      <c r="R122" s="126">
        <f t="shared" si="20"/>
        <v>0</v>
      </c>
      <c r="S122" s="126"/>
      <c r="T122" s="126"/>
      <c r="U122" s="117"/>
      <c r="V122" s="38"/>
      <c r="W122" s="38"/>
      <c r="X122" s="38"/>
      <c r="Y122" s="38"/>
      <c r="Z122" s="38"/>
      <c r="AA122" s="38"/>
      <c r="AB122" s="25">
        <f t="shared" ref="AB122:AB130" si="23">IF(V122=0,0,DAYS360(V122,Y122+1))</f>
        <v>0</v>
      </c>
      <c r="AC122" s="86"/>
      <c r="AD122" s="86"/>
      <c r="AE122" s="87"/>
      <c r="AF122" s="38"/>
      <c r="AG122" s="38"/>
      <c r="AH122" s="38"/>
      <c r="AI122" s="38"/>
      <c r="AJ122" s="38"/>
      <c r="AK122" s="38"/>
      <c r="AL122" s="126">
        <f t="shared" si="21"/>
        <v>0</v>
      </c>
      <c r="AM122" s="126"/>
      <c r="AN122" s="126"/>
      <c r="AO122" s="67"/>
    </row>
    <row r="123" spans="1:41" ht="11.45" customHeight="1" x14ac:dyDescent="0.2">
      <c r="A123" s="66"/>
      <c r="B123" s="38"/>
      <c r="C123" s="38"/>
      <c r="D123" s="38"/>
      <c r="E123" s="38"/>
      <c r="F123" s="38"/>
      <c r="G123" s="38"/>
      <c r="H123" s="25">
        <f t="shared" si="22"/>
        <v>0</v>
      </c>
      <c r="I123" s="86"/>
      <c r="J123" s="86"/>
      <c r="K123" s="87"/>
      <c r="L123" s="38"/>
      <c r="M123" s="38"/>
      <c r="N123" s="38"/>
      <c r="O123" s="38"/>
      <c r="P123" s="38"/>
      <c r="Q123" s="38"/>
      <c r="R123" s="126">
        <f t="shared" si="20"/>
        <v>0</v>
      </c>
      <c r="S123" s="126"/>
      <c r="T123" s="126"/>
      <c r="U123" s="117"/>
      <c r="V123" s="38"/>
      <c r="W123" s="38"/>
      <c r="X123" s="38"/>
      <c r="Y123" s="38"/>
      <c r="Z123" s="38"/>
      <c r="AA123" s="38"/>
      <c r="AB123" s="25">
        <f t="shared" si="23"/>
        <v>0</v>
      </c>
      <c r="AC123" s="86"/>
      <c r="AD123" s="86"/>
      <c r="AE123" s="87"/>
      <c r="AF123" s="38"/>
      <c r="AG123" s="38"/>
      <c r="AH123" s="38"/>
      <c r="AI123" s="38"/>
      <c r="AJ123" s="38"/>
      <c r="AK123" s="38"/>
      <c r="AL123" s="126">
        <f t="shared" si="21"/>
        <v>0</v>
      </c>
      <c r="AM123" s="126"/>
      <c r="AN123" s="126"/>
      <c r="AO123" s="67"/>
    </row>
    <row r="124" spans="1:41" ht="11.45" customHeight="1" x14ac:dyDescent="0.2">
      <c r="A124" s="66"/>
      <c r="B124" s="38"/>
      <c r="C124" s="38"/>
      <c r="D124" s="38"/>
      <c r="E124" s="38"/>
      <c r="F124" s="38"/>
      <c r="G124" s="38"/>
      <c r="H124" s="25">
        <f t="shared" si="22"/>
        <v>0</v>
      </c>
      <c r="I124" s="86"/>
      <c r="J124" s="86"/>
      <c r="K124" s="87"/>
      <c r="L124" s="38"/>
      <c r="M124" s="38"/>
      <c r="N124" s="38"/>
      <c r="O124" s="38"/>
      <c r="P124" s="38"/>
      <c r="Q124" s="38"/>
      <c r="R124" s="126">
        <f t="shared" si="20"/>
        <v>0</v>
      </c>
      <c r="S124" s="126"/>
      <c r="T124" s="126"/>
      <c r="U124" s="117"/>
      <c r="V124" s="38"/>
      <c r="W124" s="38"/>
      <c r="X124" s="38"/>
      <c r="Y124" s="38"/>
      <c r="Z124" s="38"/>
      <c r="AA124" s="38"/>
      <c r="AB124" s="25">
        <f t="shared" si="23"/>
        <v>0</v>
      </c>
      <c r="AC124" s="86"/>
      <c r="AD124" s="86"/>
      <c r="AE124" s="87"/>
      <c r="AF124" s="38"/>
      <c r="AG124" s="38"/>
      <c r="AH124" s="38"/>
      <c r="AI124" s="38"/>
      <c r="AJ124" s="38"/>
      <c r="AK124" s="38"/>
      <c r="AL124" s="126">
        <f t="shared" si="21"/>
        <v>0</v>
      </c>
      <c r="AM124" s="126"/>
      <c r="AN124" s="126"/>
      <c r="AO124" s="67"/>
    </row>
    <row r="125" spans="1:41" ht="11.45" customHeight="1" x14ac:dyDescent="0.2">
      <c r="A125" s="66"/>
      <c r="B125" s="38"/>
      <c r="C125" s="38"/>
      <c r="D125" s="38"/>
      <c r="E125" s="38"/>
      <c r="F125" s="38"/>
      <c r="G125" s="38"/>
      <c r="H125" s="25">
        <f t="shared" si="22"/>
        <v>0</v>
      </c>
      <c r="I125" s="86"/>
      <c r="J125" s="86"/>
      <c r="K125" s="87"/>
      <c r="L125" s="38"/>
      <c r="M125" s="38"/>
      <c r="N125" s="38"/>
      <c r="O125" s="38"/>
      <c r="P125" s="38"/>
      <c r="Q125" s="38"/>
      <c r="R125" s="126">
        <f t="shared" si="20"/>
        <v>0</v>
      </c>
      <c r="S125" s="126"/>
      <c r="T125" s="126"/>
      <c r="U125" s="117"/>
      <c r="V125" s="38"/>
      <c r="W125" s="38"/>
      <c r="X125" s="38"/>
      <c r="Y125" s="38"/>
      <c r="Z125" s="38"/>
      <c r="AA125" s="38"/>
      <c r="AB125" s="25">
        <f t="shared" si="23"/>
        <v>0</v>
      </c>
      <c r="AC125" s="86"/>
      <c r="AD125" s="86"/>
      <c r="AE125" s="87"/>
      <c r="AF125" s="38"/>
      <c r="AG125" s="38"/>
      <c r="AH125" s="38"/>
      <c r="AI125" s="38"/>
      <c r="AJ125" s="38"/>
      <c r="AK125" s="38"/>
      <c r="AL125" s="126">
        <f t="shared" si="21"/>
        <v>0</v>
      </c>
      <c r="AM125" s="126"/>
      <c r="AN125" s="126"/>
      <c r="AO125" s="67"/>
    </row>
    <row r="126" spans="1:41" ht="11.45" customHeight="1" x14ac:dyDescent="0.2">
      <c r="A126" s="66"/>
      <c r="B126" s="38"/>
      <c r="C126" s="38"/>
      <c r="D126" s="38"/>
      <c r="E126" s="38"/>
      <c r="F126" s="38"/>
      <c r="G126" s="38"/>
      <c r="H126" s="25">
        <f t="shared" si="22"/>
        <v>0</v>
      </c>
      <c r="I126" s="86"/>
      <c r="J126" s="86"/>
      <c r="K126" s="87"/>
      <c r="L126" s="38"/>
      <c r="M126" s="38"/>
      <c r="N126" s="38"/>
      <c r="O126" s="38"/>
      <c r="P126" s="38"/>
      <c r="Q126" s="38"/>
      <c r="R126" s="126">
        <f t="shared" si="20"/>
        <v>0</v>
      </c>
      <c r="S126" s="126"/>
      <c r="T126" s="126"/>
      <c r="U126" s="117"/>
      <c r="V126" s="38"/>
      <c r="W126" s="38"/>
      <c r="X126" s="38"/>
      <c r="Y126" s="38"/>
      <c r="Z126" s="38"/>
      <c r="AA126" s="38"/>
      <c r="AB126" s="25">
        <f t="shared" si="23"/>
        <v>0</v>
      </c>
      <c r="AC126" s="86"/>
      <c r="AD126" s="86"/>
      <c r="AE126" s="87"/>
      <c r="AF126" s="38"/>
      <c r="AG126" s="38"/>
      <c r="AH126" s="38"/>
      <c r="AI126" s="38"/>
      <c r="AJ126" s="38"/>
      <c r="AK126" s="38"/>
      <c r="AL126" s="126">
        <f t="shared" si="21"/>
        <v>0</v>
      </c>
      <c r="AM126" s="126"/>
      <c r="AN126" s="126"/>
      <c r="AO126" s="67"/>
    </row>
    <row r="127" spans="1:41" ht="11.45" customHeight="1" x14ac:dyDescent="0.2">
      <c r="A127" s="66"/>
      <c r="B127" s="38"/>
      <c r="C127" s="38"/>
      <c r="D127" s="38"/>
      <c r="E127" s="38"/>
      <c r="F127" s="38"/>
      <c r="G127" s="38"/>
      <c r="H127" s="25">
        <f t="shared" si="22"/>
        <v>0</v>
      </c>
      <c r="I127" s="86"/>
      <c r="J127" s="86"/>
      <c r="K127" s="87"/>
      <c r="L127" s="38"/>
      <c r="M127" s="38"/>
      <c r="N127" s="38"/>
      <c r="O127" s="38"/>
      <c r="P127" s="38"/>
      <c r="Q127" s="38"/>
      <c r="R127" s="126">
        <f t="shared" si="20"/>
        <v>0</v>
      </c>
      <c r="S127" s="126"/>
      <c r="T127" s="126"/>
      <c r="U127" s="117"/>
      <c r="V127" s="38"/>
      <c r="W127" s="38"/>
      <c r="X127" s="38"/>
      <c r="Y127" s="38"/>
      <c r="Z127" s="38"/>
      <c r="AA127" s="38"/>
      <c r="AB127" s="25">
        <f t="shared" si="23"/>
        <v>0</v>
      </c>
      <c r="AC127" s="86"/>
      <c r="AD127" s="86"/>
      <c r="AE127" s="87"/>
      <c r="AF127" s="38"/>
      <c r="AG127" s="38"/>
      <c r="AH127" s="38"/>
      <c r="AI127" s="38"/>
      <c r="AJ127" s="38"/>
      <c r="AK127" s="38"/>
      <c r="AL127" s="126">
        <f t="shared" si="21"/>
        <v>0</v>
      </c>
      <c r="AM127" s="126"/>
      <c r="AN127" s="126"/>
      <c r="AO127" s="67"/>
    </row>
    <row r="128" spans="1:41" ht="11.45" customHeight="1" x14ac:dyDescent="0.2">
      <c r="A128" s="66"/>
      <c r="B128" s="38"/>
      <c r="C128" s="38"/>
      <c r="D128" s="38"/>
      <c r="E128" s="38"/>
      <c r="F128" s="38"/>
      <c r="G128" s="38"/>
      <c r="H128" s="25">
        <f t="shared" si="22"/>
        <v>0</v>
      </c>
      <c r="I128" s="86"/>
      <c r="J128" s="86"/>
      <c r="K128" s="87"/>
      <c r="L128" s="38"/>
      <c r="M128" s="38"/>
      <c r="N128" s="38"/>
      <c r="O128" s="38"/>
      <c r="P128" s="38"/>
      <c r="Q128" s="38"/>
      <c r="R128" s="126">
        <f t="shared" si="20"/>
        <v>0</v>
      </c>
      <c r="S128" s="126"/>
      <c r="T128" s="126"/>
      <c r="U128" s="117"/>
      <c r="V128" s="38"/>
      <c r="W128" s="38"/>
      <c r="X128" s="38"/>
      <c r="Y128" s="38"/>
      <c r="Z128" s="38"/>
      <c r="AA128" s="38"/>
      <c r="AB128" s="25">
        <f t="shared" si="23"/>
        <v>0</v>
      </c>
      <c r="AC128" s="86"/>
      <c r="AD128" s="86"/>
      <c r="AE128" s="87"/>
      <c r="AF128" s="38"/>
      <c r="AG128" s="38"/>
      <c r="AH128" s="38"/>
      <c r="AI128" s="38"/>
      <c r="AJ128" s="38"/>
      <c r="AK128" s="38"/>
      <c r="AL128" s="126">
        <f t="shared" si="21"/>
        <v>0</v>
      </c>
      <c r="AM128" s="126"/>
      <c r="AN128" s="126"/>
      <c r="AO128" s="67"/>
    </row>
    <row r="129" spans="1:41" ht="11.45" customHeight="1" x14ac:dyDescent="0.2">
      <c r="A129" s="66"/>
      <c r="B129" s="38"/>
      <c r="C129" s="38"/>
      <c r="D129" s="38"/>
      <c r="E129" s="38"/>
      <c r="F129" s="38"/>
      <c r="G129" s="38"/>
      <c r="H129" s="25">
        <f t="shared" si="22"/>
        <v>0</v>
      </c>
      <c r="I129" s="86"/>
      <c r="J129" s="86"/>
      <c r="K129" s="87"/>
      <c r="L129" s="38"/>
      <c r="M129" s="38"/>
      <c r="N129" s="38"/>
      <c r="O129" s="38"/>
      <c r="P129" s="38"/>
      <c r="Q129" s="38"/>
      <c r="R129" s="126">
        <f t="shared" si="20"/>
        <v>0</v>
      </c>
      <c r="S129" s="126"/>
      <c r="T129" s="126"/>
      <c r="U129" s="117"/>
      <c r="V129" s="38"/>
      <c r="W129" s="38"/>
      <c r="X129" s="38"/>
      <c r="Y129" s="38"/>
      <c r="Z129" s="38"/>
      <c r="AA129" s="38"/>
      <c r="AB129" s="25">
        <f t="shared" si="23"/>
        <v>0</v>
      </c>
      <c r="AC129" s="86"/>
      <c r="AD129" s="86"/>
      <c r="AE129" s="87"/>
      <c r="AF129" s="38"/>
      <c r="AG129" s="38"/>
      <c r="AH129" s="38"/>
      <c r="AI129" s="38"/>
      <c r="AJ129" s="38"/>
      <c r="AK129" s="38"/>
      <c r="AL129" s="126">
        <f t="shared" si="21"/>
        <v>0</v>
      </c>
      <c r="AM129" s="126"/>
      <c r="AN129" s="126"/>
      <c r="AO129" s="67"/>
    </row>
    <row r="130" spans="1:41" ht="11.45" customHeight="1" x14ac:dyDescent="0.2">
      <c r="A130" s="66"/>
      <c r="B130" s="38"/>
      <c r="C130" s="38"/>
      <c r="D130" s="38"/>
      <c r="E130" s="38"/>
      <c r="F130" s="38"/>
      <c r="G130" s="38"/>
      <c r="H130" s="25">
        <f t="shared" si="22"/>
        <v>0</v>
      </c>
      <c r="I130" s="88"/>
      <c r="J130" s="88"/>
      <c r="K130" s="89"/>
      <c r="L130" s="38"/>
      <c r="M130" s="38"/>
      <c r="N130" s="38"/>
      <c r="O130" s="38"/>
      <c r="P130" s="38"/>
      <c r="Q130" s="38"/>
      <c r="R130" s="126">
        <f t="shared" si="20"/>
        <v>0</v>
      </c>
      <c r="S130" s="126"/>
      <c r="T130" s="126"/>
      <c r="U130" s="117"/>
      <c r="V130" s="38"/>
      <c r="W130" s="38"/>
      <c r="X130" s="38"/>
      <c r="Y130" s="38"/>
      <c r="Z130" s="38"/>
      <c r="AA130" s="38"/>
      <c r="AB130" s="25">
        <f t="shared" si="23"/>
        <v>0</v>
      </c>
      <c r="AC130" s="88"/>
      <c r="AD130" s="88"/>
      <c r="AE130" s="89"/>
      <c r="AF130" s="38"/>
      <c r="AG130" s="38"/>
      <c r="AH130" s="38"/>
      <c r="AI130" s="38"/>
      <c r="AJ130" s="38"/>
      <c r="AK130" s="38"/>
      <c r="AL130" s="126">
        <f t="shared" si="21"/>
        <v>0</v>
      </c>
      <c r="AM130" s="126"/>
      <c r="AN130" s="126"/>
      <c r="AO130" s="67"/>
    </row>
    <row r="131" spans="1:41" ht="11.45" customHeight="1" x14ac:dyDescent="0.2">
      <c r="A131" s="66"/>
      <c r="B131" s="97" t="s">
        <v>63</v>
      </c>
      <c r="C131" s="97"/>
      <c r="D131" s="97"/>
      <c r="E131" s="97"/>
      <c r="F131" s="97"/>
      <c r="G131" s="97"/>
      <c r="H131" s="97"/>
      <c r="I131" s="39">
        <f>INT(SUM(H121:H130,R121:T130,)/30)</f>
        <v>0</v>
      </c>
      <c r="J131" s="40"/>
      <c r="K131" s="41"/>
      <c r="L131" s="97" t="s">
        <v>3</v>
      </c>
      <c r="M131" s="97"/>
      <c r="N131" s="92">
        <f>I131*0.1</f>
        <v>0</v>
      </c>
      <c r="O131" s="92"/>
      <c r="P131" s="92"/>
      <c r="Q131" s="92"/>
      <c r="R131" s="98"/>
      <c r="S131" s="99"/>
      <c r="T131" s="100"/>
      <c r="U131" s="117"/>
      <c r="V131" s="97" t="s">
        <v>65</v>
      </c>
      <c r="W131" s="97"/>
      <c r="X131" s="97"/>
      <c r="Y131" s="97"/>
      <c r="Z131" s="97"/>
      <c r="AA131" s="97"/>
      <c r="AB131" s="97"/>
      <c r="AC131" s="39">
        <f>INT(SUM(AB121:AB130,AL121:AN130,)/30)</f>
        <v>0</v>
      </c>
      <c r="AD131" s="40"/>
      <c r="AE131" s="41"/>
      <c r="AF131" s="97" t="s">
        <v>3</v>
      </c>
      <c r="AG131" s="97"/>
      <c r="AH131" s="92">
        <f>AC131*0.1</f>
        <v>0</v>
      </c>
      <c r="AI131" s="92"/>
      <c r="AJ131" s="92"/>
      <c r="AK131" s="92"/>
      <c r="AL131" s="98"/>
      <c r="AM131" s="99"/>
      <c r="AN131" s="100"/>
      <c r="AO131" s="67"/>
    </row>
    <row r="132" spans="1:41" ht="11.45" customHeight="1" x14ac:dyDescent="0.2">
      <c r="A132" s="66"/>
      <c r="B132" s="97" t="s">
        <v>64</v>
      </c>
      <c r="C132" s="97"/>
      <c r="D132" s="97"/>
      <c r="E132" s="97"/>
      <c r="F132" s="97"/>
      <c r="G132" s="97"/>
      <c r="H132" s="97"/>
      <c r="I132" s="39">
        <f>SUM(H121:H130,R121:T130)-I131*30</f>
        <v>0</v>
      </c>
      <c r="J132" s="40"/>
      <c r="K132" s="41"/>
      <c r="L132" s="90" t="s">
        <v>3</v>
      </c>
      <c r="M132" s="91"/>
      <c r="N132" s="92">
        <f>IF(I132&gt;15,0.1,0)</f>
        <v>0</v>
      </c>
      <c r="O132" s="92"/>
      <c r="P132" s="92"/>
      <c r="Q132" s="92"/>
      <c r="R132" s="101"/>
      <c r="S132" s="102"/>
      <c r="T132" s="103"/>
      <c r="U132" s="117"/>
      <c r="V132" s="97" t="s">
        <v>66</v>
      </c>
      <c r="W132" s="97"/>
      <c r="X132" s="97"/>
      <c r="Y132" s="97"/>
      <c r="Z132" s="97"/>
      <c r="AA132" s="97"/>
      <c r="AB132" s="97"/>
      <c r="AC132" s="39">
        <f>SUM(AB121:AB130,AL121:AN130)-AC131*30</f>
        <v>0</v>
      </c>
      <c r="AD132" s="40"/>
      <c r="AE132" s="41"/>
      <c r="AF132" s="90" t="s">
        <v>3</v>
      </c>
      <c r="AG132" s="91"/>
      <c r="AH132" s="92">
        <f>IF(AC132&gt;15,0.1,0)</f>
        <v>0</v>
      </c>
      <c r="AI132" s="92"/>
      <c r="AJ132" s="92"/>
      <c r="AK132" s="92"/>
      <c r="AL132" s="101"/>
      <c r="AM132" s="102"/>
      <c r="AN132" s="103"/>
      <c r="AO132" s="67"/>
    </row>
    <row r="133" spans="1:41" ht="11.45" customHeight="1" x14ac:dyDescent="0.2">
      <c r="A133" s="66"/>
      <c r="B133" s="112" t="s">
        <v>69</v>
      </c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4"/>
      <c r="N133" s="121">
        <f>SUM(N131:O132)</f>
        <v>0</v>
      </c>
      <c r="O133" s="121"/>
      <c r="P133" s="121"/>
      <c r="Q133" s="121"/>
      <c r="R133" s="104"/>
      <c r="S133" s="105"/>
      <c r="T133" s="106"/>
      <c r="U133" s="117"/>
      <c r="V133" s="112" t="s">
        <v>70</v>
      </c>
      <c r="W133" s="113"/>
      <c r="X133" s="113"/>
      <c r="Y133" s="113"/>
      <c r="Z133" s="113"/>
      <c r="AA133" s="113"/>
      <c r="AB133" s="113"/>
      <c r="AC133" s="113"/>
      <c r="AD133" s="113"/>
      <c r="AE133" s="113"/>
      <c r="AF133" s="113"/>
      <c r="AG133" s="114"/>
      <c r="AH133" s="121">
        <f>SUM(AH131:AI132)</f>
        <v>0</v>
      </c>
      <c r="AI133" s="121"/>
      <c r="AJ133" s="121"/>
      <c r="AK133" s="121"/>
      <c r="AL133" s="104"/>
      <c r="AM133" s="105"/>
      <c r="AN133" s="106"/>
      <c r="AO133" s="67"/>
    </row>
    <row r="134" spans="1:41" ht="11.45" customHeight="1" x14ac:dyDescent="0.2">
      <c r="A134" s="66"/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127"/>
      <c r="Z134" s="127"/>
      <c r="AA134" s="127"/>
      <c r="AB134" s="127"/>
      <c r="AC134" s="127"/>
      <c r="AD134" s="127"/>
      <c r="AE134" s="127"/>
      <c r="AF134" s="127"/>
      <c r="AG134" s="127"/>
      <c r="AH134" s="127"/>
      <c r="AI134" s="127"/>
      <c r="AJ134" s="127"/>
      <c r="AK134" s="127"/>
      <c r="AL134" s="127"/>
      <c r="AM134" s="127"/>
      <c r="AN134" s="127"/>
      <c r="AO134" s="67"/>
    </row>
    <row r="135" spans="1:41" ht="13.9" customHeight="1" x14ac:dyDescent="0.2">
      <c r="A135" s="66"/>
      <c r="B135" s="54" t="s">
        <v>101</v>
      </c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67"/>
    </row>
    <row r="136" spans="1:41" ht="62.45" customHeight="1" x14ac:dyDescent="0.2">
      <c r="A136" s="66"/>
      <c r="B136" s="128" t="s">
        <v>108</v>
      </c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129"/>
      <c r="V136" s="129"/>
      <c r="W136" s="129"/>
      <c r="X136" s="129"/>
      <c r="Y136" s="129"/>
      <c r="Z136" s="129"/>
      <c r="AA136" s="129"/>
      <c r="AB136" s="129"/>
      <c r="AC136" s="129"/>
      <c r="AD136" s="129"/>
      <c r="AE136" s="129"/>
      <c r="AF136" s="129"/>
      <c r="AG136" s="129"/>
      <c r="AH136" s="129"/>
      <c r="AI136" s="129"/>
      <c r="AJ136" s="129"/>
      <c r="AK136" s="129"/>
      <c r="AL136" s="129"/>
      <c r="AM136" s="129"/>
      <c r="AN136" s="130"/>
      <c r="AO136" s="67"/>
    </row>
    <row r="137" spans="1:41" ht="11.45" customHeight="1" x14ac:dyDescent="0.2">
      <c r="A137" s="66"/>
      <c r="B137" s="51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3"/>
      <c r="AO137" s="67"/>
    </row>
    <row r="138" spans="1:41" ht="18.600000000000001" customHeight="1" x14ac:dyDescent="0.2">
      <c r="A138" s="66"/>
      <c r="B138" s="54" t="s">
        <v>56</v>
      </c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116"/>
      <c r="V138" s="54" t="s">
        <v>58</v>
      </c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67"/>
    </row>
    <row r="139" spans="1:41" x14ac:dyDescent="0.2">
      <c r="A139" s="66"/>
      <c r="B139" s="56" t="s">
        <v>47</v>
      </c>
      <c r="C139" s="56"/>
      <c r="D139" s="56"/>
      <c r="E139" s="56" t="s">
        <v>48</v>
      </c>
      <c r="F139" s="56"/>
      <c r="G139" s="56"/>
      <c r="H139" s="9" t="s">
        <v>49</v>
      </c>
      <c r="I139" s="84"/>
      <c r="J139" s="84"/>
      <c r="K139" s="85"/>
      <c r="L139" s="56" t="s">
        <v>47</v>
      </c>
      <c r="M139" s="56"/>
      <c r="N139" s="56"/>
      <c r="O139" s="56" t="s">
        <v>48</v>
      </c>
      <c r="P139" s="56"/>
      <c r="Q139" s="56"/>
      <c r="R139" s="56" t="s">
        <v>49</v>
      </c>
      <c r="S139" s="56"/>
      <c r="T139" s="56"/>
      <c r="U139" s="117"/>
      <c r="V139" s="56" t="s">
        <v>47</v>
      </c>
      <c r="W139" s="56"/>
      <c r="X139" s="56"/>
      <c r="Y139" s="56" t="s">
        <v>48</v>
      </c>
      <c r="Z139" s="56"/>
      <c r="AA139" s="56"/>
      <c r="AB139" s="9" t="s">
        <v>49</v>
      </c>
      <c r="AC139" s="84"/>
      <c r="AD139" s="84"/>
      <c r="AE139" s="85"/>
      <c r="AF139" s="56" t="s">
        <v>47</v>
      </c>
      <c r="AG139" s="56"/>
      <c r="AH139" s="56"/>
      <c r="AI139" s="56" t="s">
        <v>48</v>
      </c>
      <c r="AJ139" s="56"/>
      <c r="AK139" s="56"/>
      <c r="AL139" s="56" t="s">
        <v>49</v>
      </c>
      <c r="AM139" s="56"/>
      <c r="AN139" s="56"/>
      <c r="AO139" s="67"/>
    </row>
    <row r="140" spans="1:41" x14ac:dyDescent="0.2">
      <c r="A140" s="66"/>
      <c r="B140" s="38"/>
      <c r="C140" s="38"/>
      <c r="D140" s="38"/>
      <c r="E140" s="38"/>
      <c r="F140" s="38"/>
      <c r="G140" s="38"/>
      <c r="H140" s="25">
        <f>IF(B140=0,0,DAYS360(B140,E140+1))</f>
        <v>0</v>
      </c>
      <c r="I140" s="86"/>
      <c r="J140" s="86"/>
      <c r="K140" s="87"/>
      <c r="L140" s="38"/>
      <c r="M140" s="38"/>
      <c r="N140" s="38"/>
      <c r="O140" s="38"/>
      <c r="P140" s="38"/>
      <c r="Q140" s="38"/>
      <c r="R140" s="55">
        <f t="shared" ref="R140:R149" si="24">IF(I140=0,0,DAYS360(I140,L140+1))</f>
        <v>0</v>
      </c>
      <c r="S140" s="55"/>
      <c r="T140" s="55"/>
      <c r="U140" s="117"/>
      <c r="V140" s="38"/>
      <c r="W140" s="38"/>
      <c r="X140" s="38"/>
      <c r="Y140" s="38"/>
      <c r="Z140" s="38"/>
      <c r="AA140" s="38"/>
      <c r="AB140" s="25">
        <f>IF(V140=0,0,DAYS360(V140,Y140+1))</f>
        <v>0</v>
      </c>
      <c r="AC140" s="86"/>
      <c r="AD140" s="86"/>
      <c r="AE140" s="87"/>
      <c r="AF140" s="38"/>
      <c r="AG140" s="38"/>
      <c r="AH140" s="38"/>
      <c r="AI140" s="38"/>
      <c r="AJ140" s="38"/>
      <c r="AK140" s="38"/>
      <c r="AL140" s="55">
        <f t="shared" ref="AL140:AL149" si="25">IF(AC140=0,0,DAYS360(AC140,AF140+1))</f>
        <v>0</v>
      </c>
      <c r="AM140" s="55"/>
      <c r="AN140" s="55"/>
      <c r="AO140" s="67"/>
    </row>
    <row r="141" spans="1:41" ht="11.45" customHeight="1" x14ac:dyDescent="0.2">
      <c r="A141" s="66"/>
      <c r="B141" s="38"/>
      <c r="C141" s="38"/>
      <c r="D141" s="38"/>
      <c r="E141" s="38"/>
      <c r="F141" s="38"/>
      <c r="G141" s="38"/>
      <c r="H141" s="25">
        <f t="shared" ref="H141:H149" si="26">IF(B141=0,0,DAYS360(B141,E141+1))</f>
        <v>0</v>
      </c>
      <c r="I141" s="86"/>
      <c r="J141" s="86"/>
      <c r="K141" s="87"/>
      <c r="L141" s="38"/>
      <c r="M141" s="38"/>
      <c r="N141" s="38"/>
      <c r="O141" s="38"/>
      <c r="P141" s="38"/>
      <c r="Q141" s="38"/>
      <c r="R141" s="55">
        <f t="shared" si="24"/>
        <v>0</v>
      </c>
      <c r="S141" s="55"/>
      <c r="T141" s="55"/>
      <c r="U141" s="117"/>
      <c r="V141" s="38"/>
      <c r="W141" s="38"/>
      <c r="X141" s="38"/>
      <c r="Y141" s="38"/>
      <c r="Z141" s="38"/>
      <c r="AA141" s="38"/>
      <c r="AB141" s="25">
        <f t="shared" ref="AB141:AB149" si="27">IF(V141=0,0,DAYS360(V141,Y141+1))</f>
        <v>0</v>
      </c>
      <c r="AC141" s="86"/>
      <c r="AD141" s="86"/>
      <c r="AE141" s="87"/>
      <c r="AF141" s="38"/>
      <c r="AG141" s="38"/>
      <c r="AH141" s="38"/>
      <c r="AI141" s="38"/>
      <c r="AJ141" s="38"/>
      <c r="AK141" s="38"/>
      <c r="AL141" s="55">
        <f t="shared" si="25"/>
        <v>0</v>
      </c>
      <c r="AM141" s="55"/>
      <c r="AN141" s="55"/>
      <c r="AO141" s="67"/>
    </row>
    <row r="142" spans="1:41" ht="11.45" customHeight="1" x14ac:dyDescent="0.2">
      <c r="A142" s="66"/>
      <c r="B142" s="38"/>
      <c r="C142" s="38"/>
      <c r="D142" s="38"/>
      <c r="E142" s="38"/>
      <c r="F142" s="38"/>
      <c r="G142" s="38"/>
      <c r="H142" s="25">
        <f t="shared" si="26"/>
        <v>0</v>
      </c>
      <c r="I142" s="86"/>
      <c r="J142" s="86"/>
      <c r="K142" s="87"/>
      <c r="L142" s="38"/>
      <c r="M142" s="38"/>
      <c r="N142" s="38"/>
      <c r="O142" s="38"/>
      <c r="P142" s="38"/>
      <c r="Q142" s="38"/>
      <c r="R142" s="55">
        <f t="shared" si="24"/>
        <v>0</v>
      </c>
      <c r="S142" s="55"/>
      <c r="T142" s="55"/>
      <c r="U142" s="117"/>
      <c r="V142" s="38"/>
      <c r="W142" s="38"/>
      <c r="X142" s="38"/>
      <c r="Y142" s="38"/>
      <c r="Z142" s="38"/>
      <c r="AA142" s="38"/>
      <c r="AB142" s="25">
        <f t="shared" si="27"/>
        <v>0</v>
      </c>
      <c r="AC142" s="86"/>
      <c r="AD142" s="86"/>
      <c r="AE142" s="87"/>
      <c r="AF142" s="38"/>
      <c r="AG142" s="38"/>
      <c r="AH142" s="38"/>
      <c r="AI142" s="38"/>
      <c r="AJ142" s="38"/>
      <c r="AK142" s="38"/>
      <c r="AL142" s="55">
        <f t="shared" si="25"/>
        <v>0</v>
      </c>
      <c r="AM142" s="55"/>
      <c r="AN142" s="55"/>
      <c r="AO142" s="67"/>
    </row>
    <row r="143" spans="1:41" ht="11.45" customHeight="1" x14ac:dyDescent="0.2">
      <c r="A143" s="66"/>
      <c r="B143" s="38"/>
      <c r="C143" s="38"/>
      <c r="D143" s="38"/>
      <c r="E143" s="38"/>
      <c r="F143" s="38"/>
      <c r="G143" s="38"/>
      <c r="H143" s="25">
        <f t="shared" si="26"/>
        <v>0</v>
      </c>
      <c r="I143" s="86"/>
      <c r="J143" s="86"/>
      <c r="K143" s="87"/>
      <c r="L143" s="38"/>
      <c r="M143" s="38"/>
      <c r="N143" s="38"/>
      <c r="O143" s="38"/>
      <c r="P143" s="38"/>
      <c r="Q143" s="38"/>
      <c r="R143" s="55">
        <f t="shared" si="24"/>
        <v>0</v>
      </c>
      <c r="S143" s="55"/>
      <c r="T143" s="55"/>
      <c r="U143" s="117"/>
      <c r="V143" s="38"/>
      <c r="W143" s="38"/>
      <c r="X143" s="38"/>
      <c r="Y143" s="38"/>
      <c r="Z143" s="38"/>
      <c r="AA143" s="38"/>
      <c r="AB143" s="25">
        <f t="shared" si="27"/>
        <v>0</v>
      </c>
      <c r="AC143" s="86"/>
      <c r="AD143" s="86"/>
      <c r="AE143" s="87"/>
      <c r="AF143" s="38"/>
      <c r="AG143" s="38"/>
      <c r="AH143" s="38"/>
      <c r="AI143" s="38"/>
      <c r="AJ143" s="38"/>
      <c r="AK143" s="38"/>
      <c r="AL143" s="55">
        <f t="shared" si="25"/>
        <v>0</v>
      </c>
      <c r="AM143" s="55"/>
      <c r="AN143" s="55"/>
      <c r="AO143" s="67"/>
    </row>
    <row r="144" spans="1:41" ht="11.45" customHeight="1" x14ac:dyDescent="0.2">
      <c r="A144" s="66"/>
      <c r="B144" s="38"/>
      <c r="C144" s="38"/>
      <c r="D144" s="38"/>
      <c r="E144" s="38"/>
      <c r="F144" s="38"/>
      <c r="G144" s="38"/>
      <c r="H144" s="25">
        <f t="shared" si="26"/>
        <v>0</v>
      </c>
      <c r="I144" s="86"/>
      <c r="J144" s="86"/>
      <c r="K144" s="87"/>
      <c r="L144" s="38"/>
      <c r="M144" s="38"/>
      <c r="N144" s="38"/>
      <c r="O144" s="38"/>
      <c r="P144" s="38"/>
      <c r="Q144" s="38"/>
      <c r="R144" s="55">
        <f t="shared" si="24"/>
        <v>0</v>
      </c>
      <c r="S144" s="55"/>
      <c r="T144" s="55"/>
      <c r="U144" s="117"/>
      <c r="V144" s="38"/>
      <c r="W144" s="38"/>
      <c r="X144" s="38"/>
      <c r="Y144" s="38"/>
      <c r="Z144" s="38"/>
      <c r="AA144" s="38"/>
      <c r="AB144" s="25">
        <f t="shared" si="27"/>
        <v>0</v>
      </c>
      <c r="AC144" s="86"/>
      <c r="AD144" s="86"/>
      <c r="AE144" s="87"/>
      <c r="AF144" s="38"/>
      <c r="AG144" s="38"/>
      <c r="AH144" s="38"/>
      <c r="AI144" s="38"/>
      <c r="AJ144" s="38"/>
      <c r="AK144" s="38"/>
      <c r="AL144" s="55">
        <f t="shared" si="25"/>
        <v>0</v>
      </c>
      <c r="AM144" s="55"/>
      <c r="AN144" s="55"/>
      <c r="AO144" s="67"/>
    </row>
    <row r="145" spans="1:41" ht="11.45" customHeight="1" x14ac:dyDescent="0.2">
      <c r="A145" s="66"/>
      <c r="B145" s="38"/>
      <c r="C145" s="38"/>
      <c r="D145" s="38"/>
      <c r="E145" s="38"/>
      <c r="F145" s="38"/>
      <c r="G145" s="38"/>
      <c r="H145" s="25">
        <f t="shared" si="26"/>
        <v>0</v>
      </c>
      <c r="I145" s="86"/>
      <c r="J145" s="86"/>
      <c r="K145" s="87"/>
      <c r="L145" s="38"/>
      <c r="M145" s="38"/>
      <c r="N145" s="38"/>
      <c r="O145" s="38"/>
      <c r="P145" s="38"/>
      <c r="Q145" s="38"/>
      <c r="R145" s="55">
        <f t="shared" si="24"/>
        <v>0</v>
      </c>
      <c r="S145" s="55"/>
      <c r="T145" s="55"/>
      <c r="U145" s="117"/>
      <c r="V145" s="38"/>
      <c r="W145" s="38"/>
      <c r="X145" s="38"/>
      <c r="Y145" s="38"/>
      <c r="Z145" s="38"/>
      <c r="AA145" s="38"/>
      <c r="AB145" s="25">
        <f t="shared" si="27"/>
        <v>0</v>
      </c>
      <c r="AC145" s="86"/>
      <c r="AD145" s="86"/>
      <c r="AE145" s="87"/>
      <c r="AF145" s="38"/>
      <c r="AG145" s="38"/>
      <c r="AH145" s="38"/>
      <c r="AI145" s="38"/>
      <c r="AJ145" s="38"/>
      <c r="AK145" s="38"/>
      <c r="AL145" s="55">
        <f t="shared" si="25"/>
        <v>0</v>
      </c>
      <c r="AM145" s="55"/>
      <c r="AN145" s="55"/>
      <c r="AO145" s="67"/>
    </row>
    <row r="146" spans="1:41" ht="11.45" customHeight="1" x14ac:dyDescent="0.2">
      <c r="A146" s="66"/>
      <c r="B146" s="38"/>
      <c r="C146" s="38"/>
      <c r="D146" s="38"/>
      <c r="E146" s="38"/>
      <c r="F146" s="38"/>
      <c r="G146" s="38"/>
      <c r="H146" s="25">
        <f t="shared" si="26"/>
        <v>0</v>
      </c>
      <c r="I146" s="86"/>
      <c r="J146" s="86"/>
      <c r="K146" s="87"/>
      <c r="L146" s="38"/>
      <c r="M146" s="38"/>
      <c r="N146" s="38"/>
      <c r="O146" s="38"/>
      <c r="P146" s="38"/>
      <c r="Q146" s="38"/>
      <c r="R146" s="55">
        <f t="shared" si="24"/>
        <v>0</v>
      </c>
      <c r="S146" s="55"/>
      <c r="T146" s="55"/>
      <c r="U146" s="117"/>
      <c r="V146" s="38"/>
      <c r="W146" s="38"/>
      <c r="X146" s="38"/>
      <c r="Y146" s="38"/>
      <c r="Z146" s="38"/>
      <c r="AA146" s="38"/>
      <c r="AB146" s="25">
        <f t="shared" si="27"/>
        <v>0</v>
      </c>
      <c r="AC146" s="86"/>
      <c r="AD146" s="86"/>
      <c r="AE146" s="87"/>
      <c r="AF146" s="38"/>
      <c r="AG146" s="38"/>
      <c r="AH146" s="38"/>
      <c r="AI146" s="38"/>
      <c r="AJ146" s="38"/>
      <c r="AK146" s="38"/>
      <c r="AL146" s="55">
        <f t="shared" si="25"/>
        <v>0</v>
      </c>
      <c r="AM146" s="55"/>
      <c r="AN146" s="55"/>
      <c r="AO146" s="67"/>
    </row>
    <row r="147" spans="1:41" ht="11.45" customHeight="1" x14ac:dyDescent="0.2">
      <c r="A147" s="66"/>
      <c r="B147" s="38"/>
      <c r="C147" s="38"/>
      <c r="D147" s="38"/>
      <c r="E147" s="38"/>
      <c r="F147" s="38"/>
      <c r="G147" s="38"/>
      <c r="H147" s="25">
        <f t="shared" si="26"/>
        <v>0</v>
      </c>
      <c r="I147" s="86"/>
      <c r="J147" s="86"/>
      <c r="K147" s="87"/>
      <c r="L147" s="38"/>
      <c r="M147" s="38"/>
      <c r="N147" s="38"/>
      <c r="O147" s="38"/>
      <c r="P147" s="38"/>
      <c r="Q147" s="38"/>
      <c r="R147" s="55">
        <f t="shared" si="24"/>
        <v>0</v>
      </c>
      <c r="S147" s="55"/>
      <c r="T147" s="55"/>
      <c r="U147" s="117"/>
      <c r="V147" s="38"/>
      <c r="W147" s="38"/>
      <c r="X147" s="38"/>
      <c r="Y147" s="38"/>
      <c r="Z147" s="38"/>
      <c r="AA147" s="38"/>
      <c r="AB147" s="25">
        <f t="shared" si="27"/>
        <v>0</v>
      </c>
      <c r="AC147" s="86"/>
      <c r="AD147" s="86"/>
      <c r="AE147" s="87"/>
      <c r="AF147" s="38"/>
      <c r="AG147" s="38"/>
      <c r="AH147" s="38"/>
      <c r="AI147" s="38"/>
      <c r="AJ147" s="38"/>
      <c r="AK147" s="38"/>
      <c r="AL147" s="55">
        <f t="shared" si="25"/>
        <v>0</v>
      </c>
      <c r="AM147" s="55"/>
      <c r="AN147" s="55"/>
      <c r="AO147" s="67"/>
    </row>
    <row r="148" spans="1:41" ht="11.45" customHeight="1" x14ac:dyDescent="0.2">
      <c r="A148" s="66"/>
      <c r="B148" s="38"/>
      <c r="C148" s="38"/>
      <c r="D148" s="38"/>
      <c r="E148" s="38"/>
      <c r="F148" s="38"/>
      <c r="G148" s="38"/>
      <c r="H148" s="25">
        <f t="shared" si="26"/>
        <v>0</v>
      </c>
      <c r="I148" s="86"/>
      <c r="J148" s="86"/>
      <c r="K148" s="87"/>
      <c r="L148" s="38"/>
      <c r="M148" s="38"/>
      <c r="N148" s="38"/>
      <c r="O148" s="38"/>
      <c r="P148" s="38"/>
      <c r="Q148" s="38"/>
      <c r="R148" s="55">
        <f t="shared" si="24"/>
        <v>0</v>
      </c>
      <c r="S148" s="55"/>
      <c r="T148" s="55"/>
      <c r="U148" s="117"/>
      <c r="V148" s="38"/>
      <c r="W148" s="38"/>
      <c r="X148" s="38"/>
      <c r="Y148" s="38"/>
      <c r="Z148" s="38"/>
      <c r="AA148" s="38"/>
      <c r="AB148" s="25">
        <f t="shared" si="27"/>
        <v>0</v>
      </c>
      <c r="AC148" s="86"/>
      <c r="AD148" s="86"/>
      <c r="AE148" s="87"/>
      <c r="AF148" s="38"/>
      <c r="AG148" s="38"/>
      <c r="AH148" s="38"/>
      <c r="AI148" s="38"/>
      <c r="AJ148" s="38"/>
      <c r="AK148" s="38"/>
      <c r="AL148" s="55">
        <f t="shared" si="25"/>
        <v>0</v>
      </c>
      <c r="AM148" s="55"/>
      <c r="AN148" s="55"/>
      <c r="AO148" s="67"/>
    </row>
    <row r="149" spans="1:41" ht="11.45" customHeight="1" x14ac:dyDescent="0.2">
      <c r="A149" s="66"/>
      <c r="B149" s="38"/>
      <c r="C149" s="38"/>
      <c r="D149" s="38"/>
      <c r="E149" s="38"/>
      <c r="F149" s="38"/>
      <c r="G149" s="38"/>
      <c r="H149" s="25">
        <f t="shared" si="26"/>
        <v>0</v>
      </c>
      <c r="I149" s="88"/>
      <c r="J149" s="88"/>
      <c r="K149" s="89"/>
      <c r="L149" s="38"/>
      <c r="M149" s="38"/>
      <c r="N149" s="38"/>
      <c r="O149" s="38"/>
      <c r="P149" s="38"/>
      <c r="Q149" s="38"/>
      <c r="R149" s="55">
        <f t="shared" si="24"/>
        <v>0</v>
      </c>
      <c r="S149" s="55"/>
      <c r="T149" s="55"/>
      <c r="U149" s="117"/>
      <c r="V149" s="38"/>
      <c r="W149" s="38"/>
      <c r="X149" s="38"/>
      <c r="Y149" s="38"/>
      <c r="Z149" s="38"/>
      <c r="AA149" s="38"/>
      <c r="AB149" s="25">
        <f t="shared" si="27"/>
        <v>0</v>
      </c>
      <c r="AC149" s="88"/>
      <c r="AD149" s="88"/>
      <c r="AE149" s="89"/>
      <c r="AF149" s="38"/>
      <c r="AG149" s="38"/>
      <c r="AH149" s="38"/>
      <c r="AI149" s="38"/>
      <c r="AJ149" s="38"/>
      <c r="AK149" s="38"/>
      <c r="AL149" s="55">
        <f t="shared" si="25"/>
        <v>0</v>
      </c>
      <c r="AM149" s="55"/>
      <c r="AN149" s="55"/>
      <c r="AO149" s="67"/>
    </row>
    <row r="150" spans="1:41" ht="11.45" customHeight="1" x14ac:dyDescent="0.2">
      <c r="A150" s="66"/>
      <c r="B150" s="97" t="s">
        <v>55</v>
      </c>
      <c r="C150" s="97"/>
      <c r="D150" s="97"/>
      <c r="E150" s="97"/>
      <c r="F150" s="97"/>
      <c r="G150" s="97"/>
      <c r="H150" s="97"/>
      <c r="I150" s="39">
        <f>INT(SUM(H140:H149,R140:T149,AL140:AN149)/30)</f>
        <v>0</v>
      </c>
      <c r="J150" s="40"/>
      <c r="K150" s="41"/>
      <c r="L150" s="97" t="s">
        <v>3</v>
      </c>
      <c r="M150" s="97"/>
      <c r="N150" s="131">
        <f>I150*0.05</f>
        <v>0</v>
      </c>
      <c r="O150" s="131"/>
      <c r="P150" s="131"/>
      <c r="Q150" s="131"/>
      <c r="R150" s="98"/>
      <c r="S150" s="99"/>
      <c r="T150" s="100"/>
      <c r="U150" s="117"/>
      <c r="V150" s="90" t="s">
        <v>59</v>
      </c>
      <c r="W150" s="111"/>
      <c r="X150" s="111"/>
      <c r="Y150" s="111"/>
      <c r="Z150" s="111"/>
      <c r="AA150" s="111"/>
      <c r="AB150" s="91"/>
      <c r="AC150" s="39">
        <f>INT(SUM(AB140:AB149,AL140:AN149,)/30)</f>
        <v>0</v>
      </c>
      <c r="AD150" s="40"/>
      <c r="AE150" s="41"/>
      <c r="AF150" s="90" t="s">
        <v>3</v>
      </c>
      <c r="AG150" s="91"/>
      <c r="AH150" s="131">
        <f>AC150*0.05</f>
        <v>0</v>
      </c>
      <c r="AI150" s="131"/>
      <c r="AJ150" s="131"/>
      <c r="AK150" s="131"/>
      <c r="AL150" s="98"/>
      <c r="AM150" s="99"/>
      <c r="AN150" s="100"/>
      <c r="AO150" s="67"/>
    </row>
    <row r="151" spans="1:41" ht="11.45" customHeight="1" x14ac:dyDescent="0.2">
      <c r="A151" s="66"/>
      <c r="B151" s="97" t="s">
        <v>57</v>
      </c>
      <c r="C151" s="97"/>
      <c r="D151" s="97"/>
      <c r="E151" s="97"/>
      <c r="F151" s="97"/>
      <c r="G151" s="97"/>
      <c r="H151" s="97"/>
      <c r="I151" s="39">
        <f>SUM(H140:H149,R140:T149,)-I150*30</f>
        <v>0</v>
      </c>
      <c r="J151" s="40"/>
      <c r="K151" s="41"/>
      <c r="L151" s="90" t="s">
        <v>3</v>
      </c>
      <c r="M151" s="91"/>
      <c r="N151" s="131">
        <f>IF(I151&gt;15,0.05,0)</f>
        <v>0</v>
      </c>
      <c r="O151" s="131"/>
      <c r="P151" s="131"/>
      <c r="Q151" s="131"/>
      <c r="R151" s="101"/>
      <c r="S151" s="102"/>
      <c r="T151" s="103"/>
      <c r="U151" s="117"/>
      <c r="V151" s="90" t="s">
        <v>60</v>
      </c>
      <c r="W151" s="111"/>
      <c r="X151" s="111"/>
      <c r="Y151" s="111"/>
      <c r="Z151" s="111"/>
      <c r="AA151" s="111"/>
      <c r="AB151" s="91"/>
      <c r="AC151" s="39">
        <f>SUM(AB140:AB149,AL140:AN149)-AC150*30</f>
        <v>0</v>
      </c>
      <c r="AD151" s="40"/>
      <c r="AE151" s="41"/>
      <c r="AF151" s="90" t="s">
        <v>3</v>
      </c>
      <c r="AG151" s="91"/>
      <c r="AH151" s="131">
        <f>IF(AC151&gt;15,0.05,0)</f>
        <v>0</v>
      </c>
      <c r="AI151" s="131"/>
      <c r="AJ151" s="131"/>
      <c r="AK151" s="131"/>
      <c r="AL151" s="101"/>
      <c r="AM151" s="102"/>
      <c r="AN151" s="103"/>
      <c r="AO151" s="67"/>
    </row>
    <row r="152" spans="1:41" ht="11.45" customHeight="1" x14ac:dyDescent="0.2">
      <c r="A152" s="66"/>
      <c r="B152" s="112" t="s">
        <v>68</v>
      </c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4"/>
      <c r="N152" s="132">
        <f>SUM(N150:O151)</f>
        <v>0</v>
      </c>
      <c r="O152" s="132"/>
      <c r="P152" s="132"/>
      <c r="Q152" s="132"/>
      <c r="R152" s="104"/>
      <c r="S152" s="105"/>
      <c r="T152" s="106"/>
      <c r="U152" s="117"/>
      <c r="V152" s="122" t="s">
        <v>67</v>
      </c>
      <c r="W152" s="123"/>
      <c r="X152" s="123"/>
      <c r="Y152" s="123"/>
      <c r="Z152" s="123"/>
      <c r="AA152" s="123"/>
      <c r="AB152" s="123"/>
      <c r="AC152" s="123"/>
      <c r="AD152" s="123"/>
      <c r="AE152" s="123"/>
      <c r="AF152" s="123"/>
      <c r="AG152" s="124"/>
      <c r="AH152" s="132">
        <f>SUM(AH150:AI151)</f>
        <v>0</v>
      </c>
      <c r="AI152" s="132"/>
      <c r="AJ152" s="132"/>
      <c r="AK152" s="132"/>
      <c r="AL152" s="104"/>
      <c r="AM152" s="105"/>
      <c r="AN152" s="106"/>
      <c r="AO152" s="67"/>
    </row>
    <row r="153" spans="1:41" ht="11.45" customHeight="1" x14ac:dyDescent="0.2">
      <c r="A153" s="66"/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51"/>
      <c r="U153" s="117"/>
      <c r="V153" s="53"/>
      <c r="W153" s="125"/>
      <c r="X153" s="125"/>
      <c r="Y153" s="125"/>
      <c r="Z153" s="125"/>
      <c r="AA153" s="125"/>
      <c r="AB153" s="125"/>
      <c r="AC153" s="125"/>
      <c r="AD153" s="125"/>
      <c r="AE153" s="125"/>
      <c r="AF153" s="125"/>
      <c r="AG153" s="125"/>
      <c r="AH153" s="125"/>
      <c r="AI153" s="125"/>
      <c r="AJ153" s="125"/>
      <c r="AK153" s="125"/>
      <c r="AL153" s="125"/>
      <c r="AM153" s="125"/>
      <c r="AN153" s="125"/>
      <c r="AO153" s="67"/>
    </row>
    <row r="154" spans="1:41" ht="18.600000000000001" customHeight="1" x14ac:dyDescent="0.2">
      <c r="A154" s="66"/>
      <c r="B154" s="54" t="s">
        <v>61</v>
      </c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117"/>
      <c r="V154" s="54" t="s">
        <v>62</v>
      </c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67"/>
    </row>
    <row r="155" spans="1:41" x14ac:dyDescent="0.2">
      <c r="A155" s="66"/>
      <c r="B155" s="56" t="s">
        <v>47</v>
      </c>
      <c r="C155" s="56"/>
      <c r="D155" s="56"/>
      <c r="E155" s="56" t="s">
        <v>48</v>
      </c>
      <c r="F155" s="56"/>
      <c r="G155" s="56"/>
      <c r="H155" s="9" t="s">
        <v>49</v>
      </c>
      <c r="I155" s="84"/>
      <c r="J155" s="84"/>
      <c r="K155" s="85"/>
      <c r="L155" s="56" t="s">
        <v>47</v>
      </c>
      <c r="M155" s="56"/>
      <c r="N155" s="56"/>
      <c r="O155" s="56" t="s">
        <v>48</v>
      </c>
      <c r="P155" s="56"/>
      <c r="Q155" s="56"/>
      <c r="R155" s="56" t="s">
        <v>49</v>
      </c>
      <c r="S155" s="56"/>
      <c r="T155" s="56"/>
      <c r="U155" s="117"/>
      <c r="V155" s="56" t="s">
        <v>47</v>
      </c>
      <c r="W155" s="56"/>
      <c r="X155" s="56"/>
      <c r="Y155" s="56" t="s">
        <v>48</v>
      </c>
      <c r="Z155" s="56"/>
      <c r="AA155" s="56"/>
      <c r="AB155" s="9" t="s">
        <v>49</v>
      </c>
      <c r="AC155" s="84"/>
      <c r="AD155" s="84"/>
      <c r="AE155" s="85"/>
      <c r="AF155" s="56" t="s">
        <v>47</v>
      </c>
      <c r="AG155" s="56"/>
      <c r="AH155" s="56"/>
      <c r="AI155" s="56" t="s">
        <v>48</v>
      </c>
      <c r="AJ155" s="56"/>
      <c r="AK155" s="56"/>
      <c r="AL155" s="56" t="s">
        <v>49</v>
      </c>
      <c r="AM155" s="56"/>
      <c r="AN155" s="56"/>
      <c r="AO155" s="67"/>
    </row>
    <row r="156" spans="1:41" x14ac:dyDescent="0.2">
      <c r="A156" s="66"/>
      <c r="B156" s="38"/>
      <c r="C156" s="38"/>
      <c r="D156" s="38"/>
      <c r="E156" s="38"/>
      <c r="F156" s="38"/>
      <c r="G156" s="38"/>
      <c r="H156" s="25">
        <f>IF(B156=0,0,DAYS360(B156,E156+1))</f>
        <v>0</v>
      </c>
      <c r="I156" s="86"/>
      <c r="J156" s="86"/>
      <c r="K156" s="87"/>
      <c r="L156" s="38"/>
      <c r="M156" s="38"/>
      <c r="N156" s="38"/>
      <c r="O156" s="38"/>
      <c r="P156" s="38"/>
      <c r="Q156" s="38"/>
      <c r="R156" s="126">
        <f t="shared" ref="R156:R165" si="28">IF(I156=0,0,DAYS360(I156,L156+1))</f>
        <v>0</v>
      </c>
      <c r="S156" s="126"/>
      <c r="T156" s="126"/>
      <c r="U156" s="117"/>
      <c r="V156" s="38"/>
      <c r="W156" s="38"/>
      <c r="X156" s="38"/>
      <c r="Y156" s="38"/>
      <c r="Z156" s="38"/>
      <c r="AA156" s="38"/>
      <c r="AB156" s="25">
        <f>IF(V156=0,0,DAYS360(V156,Y156+1))</f>
        <v>0</v>
      </c>
      <c r="AC156" s="86"/>
      <c r="AD156" s="86"/>
      <c r="AE156" s="87"/>
      <c r="AF156" s="38"/>
      <c r="AG156" s="38"/>
      <c r="AH156" s="38"/>
      <c r="AI156" s="38"/>
      <c r="AJ156" s="38"/>
      <c r="AK156" s="38"/>
      <c r="AL156" s="55">
        <f t="shared" ref="AL156:AL165" si="29">IF(AC156=0,0,DAYS360(AC156,AF156+1))</f>
        <v>0</v>
      </c>
      <c r="AM156" s="55"/>
      <c r="AN156" s="55"/>
      <c r="AO156" s="67"/>
    </row>
    <row r="157" spans="1:41" ht="11.45" customHeight="1" x14ac:dyDescent="0.2">
      <c r="A157" s="66"/>
      <c r="B157" s="38"/>
      <c r="C157" s="38"/>
      <c r="D157" s="38"/>
      <c r="E157" s="38"/>
      <c r="F157" s="38"/>
      <c r="G157" s="38"/>
      <c r="H157" s="25">
        <f t="shared" ref="H157:H165" si="30">IF(B157=0,0,DAYS360(B157,E157+1))</f>
        <v>0</v>
      </c>
      <c r="I157" s="86"/>
      <c r="J157" s="86"/>
      <c r="K157" s="87"/>
      <c r="L157" s="38"/>
      <c r="M157" s="38"/>
      <c r="N157" s="38"/>
      <c r="O157" s="38"/>
      <c r="P157" s="38"/>
      <c r="Q157" s="38"/>
      <c r="R157" s="126">
        <f t="shared" si="28"/>
        <v>0</v>
      </c>
      <c r="S157" s="126"/>
      <c r="T157" s="126"/>
      <c r="U157" s="117"/>
      <c r="V157" s="38"/>
      <c r="W157" s="38"/>
      <c r="X157" s="38"/>
      <c r="Y157" s="38"/>
      <c r="Z157" s="38"/>
      <c r="AA157" s="38"/>
      <c r="AB157" s="25">
        <f t="shared" ref="AB157:AB165" si="31">IF(V157=0,0,DAYS360(V157,Y157+1))</f>
        <v>0</v>
      </c>
      <c r="AC157" s="86"/>
      <c r="AD157" s="86"/>
      <c r="AE157" s="87"/>
      <c r="AF157" s="38"/>
      <c r="AG157" s="38"/>
      <c r="AH157" s="38"/>
      <c r="AI157" s="38"/>
      <c r="AJ157" s="38"/>
      <c r="AK157" s="38"/>
      <c r="AL157" s="55">
        <f t="shared" si="29"/>
        <v>0</v>
      </c>
      <c r="AM157" s="55"/>
      <c r="AN157" s="55"/>
      <c r="AO157" s="67"/>
    </row>
    <row r="158" spans="1:41" ht="11.45" customHeight="1" x14ac:dyDescent="0.2">
      <c r="A158" s="66"/>
      <c r="B158" s="38"/>
      <c r="C158" s="38"/>
      <c r="D158" s="38"/>
      <c r="E158" s="38"/>
      <c r="F158" s="38"/>
      <c r="G158" s="38"/>
      <c r="H158" s="25">
        <f t="shared" si="30"/>
        <v>0</v>
      </c>
      <c r="I158" s="86"/>
      <c r="J158" s="86"/>
      <c r="K158" s="87"/>
      <c r="L158" s="38"/>
      <c r="M158" s="38"/>
      <c r="N158" s="38"/>
      <c r="O158" s="38"/>
      <c r="P158" s="38"/>
      <c r="Q158" s="38"/>
      <c r="R158" s="126">
        <f t="shared" si="28"/>
        <v>0</v>
      </c>
      <c r="S158" s="126"/>
      <c r="T158" s="126"/>
      <c r="U158" s="117"/>
      <c r="V158" s="38"/>
      <c r="W158" s="38"/>
      <c r="X158" s="38"/>
      <c r="Y158" s="38"/>
      <c r="Z158" s="38"/>
      <c r="AA158" s="38"/>
      <c r="AB158" s="25">
        <f t="shared" si="31"/>
        <v>0</v>
      </c>
      <c r="AC158" s="86"/>
      <c r="AD158" s="86"/>
      <c r="AE158" s="87"/>
      <c r="AF158" s="38"/>
      <c r="AG158" s="38"/>
      <c r="AH158" s="38"/>
      <c r="AI158" s="38"/>
      <c r="AJ158" s="38"/>
      <c r="AK158" s="38"/>
      <c r="AL158" s="55">
        <f t="shared" si="29"/>
        <v>0</v>
      </c>
      <c r="AM158" s="55"/>
      <c r="AN158" s="55"/>
      <c r="AO158" s="67"/>
    </row>
    <row r="159" spans="1:41" ht="11.45" customHeight="1" x14ac:dyDescent="0.2">
      <c r="A159" s="66"/>
      <c r="B159" s="38"/>
      <c r="C159" s="38"/>
      <c r="D159" s="38"/>
      <c r="E159" s="38"/>
      <c r="F159" s="38"/>
      <c r="G159" s="38"/>
      <c r="H159" s="25">
        <f t="shared" si="30"/>
        <v>0</v>
      </c>
      <c r="I159" s="86"/>
      <c r="J159" s="86"/>
      <c r="K159" s="87"/>
      <c r="L159" s="38"/>
      <c r="M159" s="38"/>
      <c r="N159" s="38"/>
      <c r="O159" s="38"/>
      <c r="P159" s="38"/>
      <c r="Q159" s="38"/>
      <c r="R159" s="126">
        <f t="shared" si="28"/>
        <v>0</v>
      </c>
      <c r="S159" s="126"/>
      <c r="T159" s="126"/>
      <c r="U159" s="117"/>
      <c r="V159" s="38"/>
      <c r="W159" s="38"/>
      <c r="X159" s="38"/>
      <c r="Y159" s="38"/>
      <c r="Z159" s="38"/>
      <c r="AA159" s="38"/>
      <c r="AB159" s="25">
        <f t="shared" si="31"/>
        <v>0</v>
      </c>
      <c r="AC159" s="86"/>
      <c r="AD159" s="86"/>
      <c r="AE159" s="87"/>
      <c r="AF159" s="38"/>
      <c r="AG159" s="38"/>
      <c r="AH159" s="38"/>
      <c r="AI159" s="38"/>
      <c r="AJ159" s="38"/>
      <c r="AK159" s="38"/>
      <c r="AL159" s="55">
        <f t="shared" si="29"/>
        <v>0</v>
      </c>
      <c r="AM159" s="55"/>
      <c r="AN159" s="55"/>
      <c r="AO159" s="67"/>
    </row>
    <row r="160" spans="1:41" ht="11.45" customHeight="1" x14ac:dyDescent="0.2">
      <c r="A160" s="66"/>
      <c r="B160" s="38"/>
      <c r="C160" s="38"/>
      <c r="D160" s="38"/>
      <c r="E160" s="38"/>
      <c r="F160" s="38"/>
      <c r="G160" s="38"/>
      <c r="H160" s="25">
        <f t="shared" si="30"/>
        <v>0</v>
      </c>
      <c r="I160" s="86"/>
      <c r="J160" s="86"/>
      <c r="K160" s="87"/>
      <c r="L160" s="38"/>
      <c r="M160" s="38"/>
      <c r="N160" s="38"/>
      <c r="O160" s="38"/>
      <c r="P160" s="38"/>
      <c r="Q160" s="38"/>
      <c r="R160" s="126">
        <f t="shared" si="28"/>
        <v>0</v>
      </c>
      <c r="S160" s="126"/>
      <c r="T160" s="126"/>
      <c r="U160" s="117"/>
      <c r="V160" s="38"/>
      <c r="W160" s="38"/>
      <c r="X160" s="38"/>
      <c r="Y160" s="38"/>
      <c r="Z160" s="38"/>
      <c r="AA160" s="38"/>
      <c r="AB160" s="25">
        <f t="shared" si="31"/>
        <v>0</v>
      </c>
      <c r="AC160" s="86"/>
      <c r="AD160" s="86"/>
      <c r="AE160" s="87"/>
      <c r="AF160" s="38"/>
      <c r="AG160" s="38"/>
      <c r="AH160" s="38"/>
      <c r="AI160" s="38"/>
      <c r="AJ160" s="38"/>
      <c r="AK160" s="38"/>
      <c r="AL160" s="55">
        <f t="shared" si="29"/>
        <v>0</v>
      </c>
      <c r="AM160" s="55"/>
      <c r="AN160" s="55"/>
      <c r="AO160" s="67"/>
    </row>
    <row r="161" spans="1:41" ht="11.45" customHeight="1" x14ac:dyDescent="0.2">
      <c r="A161" s="66"/>
      <c r="B161" s="38"/>
      <c r="C161" s="38"/>
      <c r="D161" s="38"/>
      <c r="E161" s="38"/>
      <c r="F161" s="38"/>
      <c r="G161" s="38"/>
      <c r="H161" s="25">
        <f t="shared" si="30"/>
        <v>0</v>
      </c>
      <c r="I161" s="86"/>
      <c r="J161" s="86"/>
      <c r="K161" s="87"/>
      <c r="L161" s="38"/>
      <c r="M161" s="38"/>
      <c r="N161" s="38"/>
      <c r="O161" s="38"/>
      <c r="P161" s="38"/>
      <c r="Q161" s="38"/>
      <c r="R161" s="126">
        <f t="shared" si="28"/>
        <v>0</v>
      </c>
      <c r="S161" s="126"/>
      <c r="T161" s="126"/>
      <c r="U161" s="117"/>
      <c r="V161" s="38"/>
      <c r="W161" s="38"/>
      <c r="X161" s="38"/>
      <c r="Y161" s="38"/>
      <c r="Z161" s="38"/>
      <c r="AA161" s="38"/>
      <c r="AB161" s="25">
        <f t="shared" si="31"/>
        <v>0</v>
      </c>
      <c r="AC161" s="86"/>
      <c r="AD161" s="86"/>
      <c r="AE161" s="87"/>
      <c r="AF161" s="38"/>
      <c r="AG161" s="38"/>
      <c r="AH161" s="38"/>
      <c r="AI161" s="38"/>
      <c r="AJ161" s="38"/>
      <c r="AK161" s="38"/>
      <c r="AL161" s="55">
        <f t="shared" si="29"/>
        <v>0</v>
      </c>
      <c r="AM161" s="55"/>
      <c r="AN161" s="55"/>
      <c r="AO161" s="67"/>
    </row>
    <row r="162" spans="1:41" ht="11.45" customHeight="1" x14ac:dyDescent="0.2">
      <c r="A162" s="66"/>
      <c r="B162" s="38"/>
      <c r="C162" s="38"/>
      <c r="D162" s="38"/>
      <c r="E162" s="38"/>
      <c r="F162" s="38"/>
      <c r="G162" s="38"/>
      <c r="H162" s="25">
        <f t="shared" si="30"/>
        <v>0</v>
      </c>
      <c r="I162" s="86"/>
      <c r="J162" s="86"/>
      <c r="K162" s="87"/>
      <c r="L162" s="38"/>
      <c r="M162" s="38"/>
      <c r="N162" s="38"/>
      <c r="O162" s="38"/>
      <c r="P162" s="38"/>
      <c r="Q162" s="38"/>
      <c r="R162" s="126">
        <f t="shared" si="28"/>
        <v>0</v>
      </c>
      <c r="S162" s="126"/>
      <c r="T162" s="126"/>
      <c r="U162" s="117"/>
      <c r="V162" s="38"/>
      <c r="W162" s="38"/>
      <c r="X162" s="38"/>
      <c r="Y162" s="38"/>
      <c r="Z162" s="38"/>
      <c r="AA162" s="38"/>
      <c r="AB162" s="25">
        <f t="shared" si="31"/>
        <v>0</v>
      </c>
      <c r="AC162" s="86"/>
      <c r="AD162" s="86"/>
      <c r="AE162" s="87"/>
      <c r="AF162" s="38"/>
      <c r="AG162" s="38"/>
      <c r="AH162" s="38"/>
      <c r="AI162" s="38"/>
      <c r="AJ162" s="38"/>
      <c r="AK162" s="38"/>
      <c r="AL162" s="55">
        <f t="shared" si="29"/>
        <v>0</v>
      </c>
      <c r="AM162" s="55"/>
      <c r="AN162" s="55"/>
      <c r="AO162" s="67"/>
    </row>
    <row r="163" spans="1:41" ht="11.45" customHeight="1" x14ac:dyDescent="0.2">
      <c r="A163" s="66"/>
      <c r="B163" s="38"/>
      <c r="C163" s="38"/>
      <c r="D163" s="38"/>
      <c r="E163" s="38"/>
      <c r="F163" s="38"/>
      <c r="G163" s="38"/>
      <c r="H163" s="25">
        <f t="shared" si="30"/>
        <v>0</v>
      </c>
      <c r="I163" s="86"/>
      <c r="J163" s="86"/>
      <c r="K163" s="87"/>
      <c r="L163" s="38"/>
      <c r="M163" s="38"/>
      <c r="N163" s="38"/>
      <c r="O163" s="38"/>
      <c r="P163" s="38"/>
      <c r="Q163" s="38"/>
      <c r="R163" s="126">
        <f t="shared" si="28"/>
        <v>0</v>
      </c>
      <c r="S163" s="126"/>
      <c r="T163" s="126"/>
      <c r="U163" s="117"/>
      <c r="V163" s="38"/>
      <c r="W163" s="38"/>
      <c r="X163" s="38"/>
      <c r="Y163" s="38"/>
      <c r="Z163" s="38"/>
      <c r="AA163" s="38"/>
      <c r="AB163" s="25">
        <f t="shared" si="31"/>
        <v>0</v>
      </c>
      <c r="AC163" s="86"/>
      <c r="AD163" s="86"/>
      <c r="AE163" s="87"/>
      <c r="AF163" s="38"/>
      <c r="AG163" s="38"/>
      <c r="AH163" s="38"/>
      <c r="AI163" s="38"/>
      <c r="AJ163" s="38"/>
      <c r="AK163" s="38"/>
      <c r="AL163" s="55">
        <f t="shared" si="29"/>
        <v>0</v>
      </c>
      <c r="AM163" s="55"/>
      <c r="AN163" s="55"/>
      <c r="AO163" s="67"/>
    </row>
    <row r="164" spans="1:41" ht="11.45" customHeight="1" x14ac:dyDescent="0.2">
      <c r="A164" s="66"/>
      <c r="B164" s="38"/>
      <c r="C164" s="38"/>
      <c r="D164" s="38"/>
      <c r="E164" s="38"/>
      <c r="F164" s="38"/>
      <c r="G164" s="38"/>
      <c r="H164" s="25">
        <f t="shared" si="30"/>
        <v>0</v>
      </c>
      <c r="I164" s="86"/>
      <c r="J164" s="86"/>
      <c r="K164" s="87"/>
      <c r="L164" s="38"/>
      <c r="M164" s="38"/>
      <c r="N164" s="38"/>
      <c r="O164" s="38"/>
      <c r="P164" s="38"/>
      <c r="Q164" s="38"/>
      <c r="R164" s="126">
        <f t="shared" si="28"/>
        <v>0</v>
      </c>
      <c r="S164" s="126"/>
      <c r="T164" s="126"/>
      <c r="U164" s="117"/>
      <c r="V164" s="38"/>
      <c r="W164" s="38"/>
      <c r="X164" s="38"/>
      <c r="Y164" s="38"/>
      <c r="Z164" s="38"/>
      <c r="AA164" s="38"/>
      <c r="AB164" s="25">
        <f t="shared" si="31"/>
        <v>0</v>
      </c>
      <c r="AC164" s="86"/>
      <c r="AD164" s="86"/>
      <c r="AE164" s="87"/>
      <c r="AF164" s="38"/>
      <c r="AG164" s="38"/>
      <c r="AH164" s="38"/>
      <c r="AI164" s="38"/>
      <c r="AJ164" s="38"/>
      <c r="AK164" s="38"/>
      <c r="AL164" s="55">
        <f t="shared" si="29"/>
        <v>0</v>
      </c>
      <c r="AM164" s="55"/>
      <c r="AN164" s="55"/>
      <c r="AO164" s="67"/>
    </row>
    <row r="165" spans="1:41" ht="11.45" customHeight="1" x14ac:dyDescent="0.2">
      <c r="A165" s="66"/>
      <c r="B165" s="38"/>
      <c r="C165" s="38"/>
      <c r="D165" s="38"/>
      <c r="E165" s="38"/>
      <c r="F165" s="38"/>
      <c r="G165" s="38"/>
      <c r="H165" s="25">
        <f t="shared" si="30"/>
        <v>0</v>
      </c>
      <c r="I165" s="88"/>
      <c r="J165" s="88"/>
      <c r="K165" s="89"/>
      <c r="L165" s="38"/>
      <c r="M165" s="38"/>
      <c r="N165" s="38"/>
      <c r="O165" s="38"/>
      <c r="P165" s="38"/>
      <c r="Q165" s="38"/>
      <c r="R165" s="126">
        <f t="shared" si="28"/>
        <v>0</v>
      </c>
      <c r="S165" s="126"/>
      <c r="T165" s="126"/>
      <c r="U165" s="117"/>
      <c r="V165" s="38"/>
      <c r="W165" s="38"/>
      <c r="X165" s="38"/>
      <c r="Y165" s="38"/>
      <c r="Z165" s="38"/>
      <c r="AA165" s="38"/>
      <c r="AB165" s="25">
        <f t="shared" si="31"/>
        <v>0</v>
      </c>
      <c r="AC165" s="88"/>
      <c r="AD165" s="88"/>
      <c r="AE165" s="89"/>
      <c r="AF165" s="38"/>
      <c r="AG165" s="38"/>
      <c r="AH165" s="38"/>
      <c r="AI165" s="38"/>
      <c r="AJ165" s="38"/>
      <c r="AK165" s="38"/>
      <c r="AL165" s="55">
        <f t="shared" si="29"/>
        <v>0</v>
      </c>
      <c r="AM165" s="55"/>
      <c r="AN165" s="55"/>
      <c r="AO165" s="67"/>
    </row>
    <row r="166" spans="1:41" ht="11.45" customHeight="1" x14ac:dyDescent="0.2">
      <c r="A166" s="66"/>
      <c r="B166" s="97" t="s">
        <v>63</v>
      </c>
      <c r="C166" s="97"/>
      <c r="D166" s="97"/>
      <c r="E166" s="97"/>
      <c r="F166" s="97"/>
      <c r="G166" s="97"/>
      <c r="H166" s="97"/>
      <c r="I166" s="39">
        <f>INT(SUM(H156:H165,R156:T165,)/30)</f>
        <v>0</v>
      </c>
      <c r="J166" s="40"/>
      <c r="K166" s="41"/>
      <c r="L166" s="97" t="s">
        <v>3</v>
      </c>
      <c r="M166" s="97"/>
      <c r="N166" s="131">
        <f>I166*0.05</f>
        <v>0</v>
      </c>
      <c r="O166" s="131"/>
      <c r="P166" s="131"/>
      <c r="Q166" s="131"/>
      <c r="R166" s="98"/>
      <c r="S166" s="99"/>
      <c r="T166" s="100"/>
      <c r="U166" s="117"/>
      <c r="V166" s="97" t="s">
        <v>65</v>
      </c>
      <c r="W166" s="97"/>
      <c r="X166" s="97"/>
      <c r="Y166" s="97"/>
      <c r="Z166" s="97"/>
      <c r="AA166" s="97"/>
      <c r="AB166" s="97"/>
      <c r="AC166" s="39">
        <f>INT(SUM(AB156:AB165,AL156:AN165,)/30)</f>
        <v>0</v>
      </c>
      <c r="AD166" s="40"/>
      <c r="AE166" s="41"/>
      <c r="AF166" s="97" t="s">
        <v>3</v>
      </c>
      <c r="AG166" s="97"/>
      <c r="AH166" s="131">
        <f>AC166*0.05</f>
        <v>0</v>
      </c>
      <c r="AI166" s="131"/>
      <c r="AJ166" s="131"/>
      <c r="AK166" s="131"/>
      <c r="AL166" s="98"/>
      <c r="AM166" s="99"/>
      <c r="AN166" s="100"/>
      <c r="AO166" s="67"/>
    </row>
    <row r="167" spans="1:41" ht="11.45" customHeight="1" x14ac:dyDescent="0.2">
      <c r="A167" s="66"/>
      <c r="B167" s="97" t="s">
        <v>64</v>
      </c>
      <c r="C167" s="97"/>
      <c r="D167" s="97"/>
      <c r="E167" s="97"/>
      <c r="F167" s="97"/>
      <c r="G167" s="97"/>
      <c r="H167" s="97"/>
      <c r="I167" s="39">
        <f>SUM(H156:H165,R156:T165)-I166*30</f>
        <v>0</v>
      </c>
      <c r="J167" s="40"/>
      <c r="K167" s="41"/>
      <c r="L167" s="90" t="s">
        <v>3</v>
      </c>
      <c r="M167" s="91"/>
      <c r="N167" s="131">
        <f>IF(I167&gt;15,0.05,0)</f>
        <v>0</v>
      </c>
      <c r="O167" s="131"/>
      <c r="P167" s="131"/>
      <c r="Q167" s="131"/>
      <c r="R167" s="101"/>
      <c r="S167" s="102"/>
      <c r="T167" s="103"/>
      <c r="U167" s="117"/>
      <c r="V167" s="97" t="s">
        <v>66</v>
      </c>
      <c r="W167" s="97"/>
      <c r="X167" s="97"/>
      <c r="Y167" s="97"/>
      <c r="Z167" s="97"/>
      <c r="AA167" s="97"/>
      <c r="AB167" s="97"/>
      <c r="AC167" s="39">
        <f>SUM(AB156:AB165,AL156:AN165)-AC166*30</f>
        <v>0</v>
      </c>
      <c r="AD167" s="40"/>
      <c r="AE167" s="41"/>
      <c r="AF167" s="90" t="s">
        <v>3</v>
      </c>
      <c r="AG167" s="91"/>
      <c r="AH167" s="131">
        <f>IF(AC167&gt;15,0.05,0)</f>
        <v>0</v>
      </c>
      <c r="AI167" s="131"/>
      <c r="AJ167" s="131"/>
      <c r="AK167" s="131"/>
      <c r="AL167" s="101"/>
      <c r="AM167" s="102"/>
      <c r="AN167" s="103"/>
      <c r="AO167" s="67"/>
    </row>
    <row r="168" spans="1:41" ht="11.45" customHeight="1" x14ac:dyDescent="0.2">
      <c r="A168" s="66"/>
      <c r="B168" s="112" t="s">
        <v>69</v>
      </c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4"/>
      <c r="N168" s="132">
        <f>SUM(N166:O167)</f>
        <v>0</v>
      </c>
      <c r="O168" s="132"/>
      <c r="P168" s="132"/>
      <c r="Q168" s="132"/>
      <c r="R168" s="104"/>
      <c r="S168" s="105"/>
      <c r="T168" s="106"/>
      <c r="U168" s="117"/>
      <c r="V168" s="112" t="s">
        <v>70</v>
      </c>
      <c r="W168" s="113"/>
      <c r="X168" s="113"/>
      <c r="Y168" s="113"/>
      <c r="Z168" s="113"/>
      <c r="AA168" s="113"/>
      <c r="AB168" s="113"/>
      <c r="AC168" s="113"/>
      <c r="AD168" s="113"/>
      <c r="AE168" s="113"/>
      <c r="AF168" s="113"/>
      <c r="AG168" s="114"/>
      <c r="AH168" s="132">
        <f>SUM(AH166:AI167)</f>
        <v>0</v>
      </c>
      <c r="AI168" s="132"/>
      <c r="AJ168" s="132"/>
      <c r="AK168" s="132"/>
      <c r="AL168" s="104"/>
      <c r="AM168" s="105"/>
      <c r="AN168" s="106"/>
      <c r="AO168" s="67"/>
    </row>
    <row r="169" spans="1:41" ht="11.45" customHeight="1" x14ac:dyDescent="0.2">
      <c r="A169" s="66"/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  <c r="V169" s="115"/>
      <c r="W169" s="115"/>
      <c r="X169" s="115"/>
      <c r="Y169" s="115"/>
      <c r="Z169" s="115"/>
      <c r="AA169" s="115"/>
      <c r="AB169" s="115"/>
      <c r="AC169" s="115"/>
      <c r="AD169" s="115"/>
      <c r="AE169" s="115"/>
      <c r="AF169" s="115"/>
      <c r="AG169" s="115"/>
      <c r="AH169" s="115"/>
      <c r="AI169" s="115"/>
      <c r="AJ169" s="115"/>
      <c r="AK169" s="115"/>
      <c r="AL169" s="115"/>
      <c r="AM169" s="115"/>
      <c r="AN169" s="115"/>
      <c r="AO169" s="67"/>
    </row>
    <row r="170" spans="1:41" ht="13.9" customHeight="1" x14ac:dyDescent="0.2">
      <c r="A170" s="66"/>
      <c r="B170" s="54" t="s">
        <v>86</v>
      </c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67"/>
    </row>
    <row r="171" spans="1:41" ht="15" customHeight="1" x14ac:dyDescent="0.2">
      <c r="A171" s="66"/>
      <c r="B171" s="133" t="s">
        <v>102</v>
      </c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  <c r="S171" s="133"/>
      <c r="T171" s="133"/>
      <c r="U171" s="133"/>
      <c r="V171" s="133"/>
      <c r="W171" s="133"/>
      <c r="X171" s="133"/>
      <c r="Y171" s="133"/>
      <c r="Z171" s="133"/>
      <c r="AA171" s="133"/>
      <c r="AB171" s="133"/>
      <c r="AC171" s="133"/>
      <c r="AD171" s="133"/>
      <c r="AE171" s="133"/>
      <c r="AF171" s="133"/>
      <c r="AG171" s="133"/>
      <c r="AH171" s="133"/>
      <c r="AI171" s="133"/>
      <c r="AJ171" s="133"/>
      <c r="AK171" s="133"/>
      <c r="AL171" s="133"/>
      <c r="AM171" s="133"/>
      <c r="AN171" s="133"/>
      <c r="AO171" s="67"/>
    </row>
    <row r="172" spans="1:41" ht="11.45" customHeight="1" x14ac:dyDescent="0.2">
      <c r="A172" s="66"/>
      <c r="B172" s="51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3"/>
      <c r="AO172" s="67"/>
    </row>
    <row r="173" spans="1:41" ht="18.600000000000001" customHeight="1" x14ac:dyDescent="0.2">
      <c r="A173" s="66"/>
      <c r="B173" s="54" t="s">
        <v>56</v>
      </c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116"/>
      <c r="V173" s="54" t="s">
        <v>56</v>
      </c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67"/>
    </row>
    <row r="174" spans="1:41" x14ac:dyDescent="0.2">
      <c r="A174" s="66"/>
      <c r="B174" s="56" t="s">
        <v>47</v>
      </c>
      <c r="C174" s="56"/>
      <c r="D174" s="56"/>
      <c r="E174" s="56" t="s">
        <v>48</v>
      </c>
      <c r="F174" s="56"/>
      <c r="G174" s="56"/>
      <c r="H174" s="9" t="s">
        <v>49</v>
      </c>
      <c r="I174" s="84"/>
      <c r="J174" s="84"/>
      <c r="K174" s="85"/>
      <c r="L174" s="56" t="s">
        <v>47</v>
      </c>
      <c r="M174" s="56"/>
      <c r="N174" s="56"/>
      <c r="O174" s="56" t="s">
        <v>48</v>
      </c>
      <c r="P174" s="56"/>
      <c r="Q174" s="56"/>
      <c r="R174" s="56" t="s">
        <v>49</v>
      </c>
      <c r="S174" s="56"/>
      <c r="T174" s="56"/>
      <c r="U174" s="117"/>
      <c r="V174" s="56" t="s">
        <v>47</v>
      </c>
      <c r="W174" s="56"/>
      <c r="X174" s="56"/>
      <c r="Y174" s="56" t="s">
        <v>48</v>
      </c>
      <c r="Z174" s="56"/>
      <c r="AA174" s="56"/>
      <c r="AB174" s="9" t="s">
        <v>49</v>
      </c>
      <c r="AC174" s="84"/>
      <c r="AD174" s="84"/>
      <c r="AE174" s="85"/>
      <c r="AF174" s="56" t="s">
        <v>47</v>
      </c>
      <c r="AG174" s="56"/>
      <c r="AH174" s="56"/>
      <c r="AI174" s="56" t="s">
        <v>48</v>
      </c>
      <c r="AJ174" s="56"/>
      <c r="AK174" s="56"/>
      <c r="AL174" s="56" t="s">
        <v>49</v>
      </c>
      <c r="AM174" s="56"/>
      <c r="AN174" s="56"/>
      <c r="AO174" s="67"/>
    </row>
    <row r="175" spans="1:41" x14ac:dyDescent="0.2">
      <c r="A175" s="66"/>
      <c r="B175" s="38"/>
      <c r="C175" s="38"/>
      <c r="D175" s="38"/>
      <c r="E175" s="38"/>
      <c r="F175" s="38"/>
      <c r="G175" s="38"/>
      <c r="H175" s="25">
        <f>IF(B175=0,0,DAYS360(B175,E175+1))</f>
        <v>0</v>
      </c>
      <c r="I175" s="86"/>
      <c r="J175" s="86"/>
      <c r="K175" s="87"/>
      <c r="L175" s="38"/>
      <c r="M175" s="38"/>
      <c r="N175" s="38"/>
      <c r="O175" s="38"/>
      <c r="P175" s="38"/>
      <c r="Q175" s="38"/>
      <c r="R175" s="55">
        <f t="shared" ref="R175:R184" si="32">IF(I175=0,0,DAYS360(I175,L175+1))</f>
        <v>0</v>
      </c>
      <c r="S175" s="55"/>
      <c r="T175" s="55"/>
      <c r="U175" s="117"/>
      <c r="V175" s="38"/>
      <c r="W175" s="38"/>
      <c r="X175" s="38"/>
      <c r="Y175" s="38"/>
      <c r="Z175" s="38"/>
      <c r="AA175" s="38"/>
      <c r="AB175" s="25">
        <f>IF(V175=0,0,DAYS360(V175,Y175+1))</f>
        <v>0</v>
      </c>
      <c r="AC175" s="86"/>
      <c r="AD175" s="86"/>
      <c r="AE175" s="87"/>
      <c r="AF175" s="38"/>
      <c r="AG175" s="38"/>
      <c r="AH175" s="38"/>
      <c r="AI175" s="38"/>
      <c r="AJ175" s="38"/>
      <c r="AK175" s="38"/>
      <c r="AL175" s="55">
        <f t="shared" ref="AL175:AL184" si="33">IF(AC175=0,0,DAYS360(AC175,AF175+1))</f>
        <v>0</v>
      </c>
      <c r="AM175" s="55"/>
      <c r="AN175" s="55"/>
      <c r="AO175" s="67"/>
    </row>
    <row r="176" spans="1:41" ht="11.45" customHeight="1" x14ac:dyDescent="0.2">
      <c r="A176" s="66"/>
      <c r="B176" s="38"/>
      <c r="C176" s="38"/>
      <c r="D176" s="38"/>
      <c r="E176" s="38"/>
      <c r="F176" s="38"/>
      <c r="G176" s="38"/>
      <c r="H176" s="25">
        <f t="shared" ref="H176:H184" si="34">IF(B176=0,0,DAYS360(B176,E176+1))</f>
        <v>0</v>
      </c>
      <c r="I176" s="86"/>
      <c r="J176" s="86"/>
      <c r="K176" s="87"/>
      <c r="L176" s="38"/>
      <c r="M176" s="38"/>
      <c r="N176" s="38"/>
      <c r="O176" s="38"/>
      <c r="P176" s="38"/>
      <c r="Q176" s="38"/>
      <c r="R176" s="55">
        <f t="shared" si="32"/>
        <v>0</v>
      </c>
      <c r="S176" s="55"/>
      <c r="T176" s="55"/>
      <c r="U176" s="117"/>
      <c r="V176" s="38"/>
      <c r="W176" s="38"/>
      <c r="X176" s="38"/>
      <c r="Y176" s="38"/>
      <c r="Z176" s="38"/>
      <c r="AA176" s="38"/>
      <c r="AB176" s="25">
        <f t="shared" ref="AB176:AB184" si="35">IF(V176=0,0,DAYS360(V176,Y176+1))</f>
        <v>0</v>
      </c>
      <c r="AC176" s="86"/>
      <c r="AD176" s="86"/>
      <c r="AE176" s="87"/>
      <c r="AF176" s="38"/>
      <c r="AG176" s="38"/>
      <c r="AH176" s="38"/>
      <c r="AI176" s="38"/>
      <c r="AJ176" s="38"/>
      <c r="AK176" s="38"/>
      <c r="AL176" s="55">
        <f t="shared" si="33"/>
        <v>0</v>
      </c>
      <c r="AM176" s="55"/>
      <c r="AN176" s="55"/>
      <c r="AO176" s="67"/>
    </row>
    <row r="177" spans="1:41" ht="11.45" customHeight="1" x14ac:dyDescent="0.2">
      <c r="A177" s="66"/>
      <c r="B177" s="38"/>
      <c r="C177" s="38"/>
      <c r="D177" s="38"/>
      <c r="E177" s="38"/>
      <c r="F177" s="38"/>
      <c r="G177" s="38"/>
      <c r="H177" s="25">
        <f t="shared" si="34"/>
        <v>0</v>
      </c>
      <c r="I177" s="86"/>
      <c r="J177" s="86"/>
      <c r="K177" s="87"/>
      <c r="L177" s="38"/>
      <c r="M177" s="38"/>
      <c r="N177" s="38"/>
      <c r="O177" s="38"/>
      <c r="P177" s="38"/>
      <c r="Q177" s="38"/>
      <c r="R177" s="55">
        <f t="shared" si="32"/>
        <v>0</v>
      </c>
      <c r="S177" s="55"/>
      <c r="T177" s="55"/>
      <c r="U177" s="117"/>
      <c r="V177" s="38"/>
      <c r="W177" s="38"/>
      <c r="X177" s="38"/>
      <c r="Y177" s="38"/>
      <c r="Z177" s="38"/>
      <c r="AA177" s="38"/>
      <c r="AB177" s="25">
        <f t="shared" si="35"/>
        <v>0</v>
      </c>
      <c r="AC177" s="86"/>
      <c r="AD177" s="86"/>
      <c r="AE177" s="87"/>
      <c r="AF177" s="38"/>
      <c r="AG177" s="38"/>
      <c r="AH177" s="38"/>
      <c r="AI177" s="38"/>
      <c r="AJ177" s="38"/>
      <c r="AK177" s="38"/>
      <c r="AL177" s="55">
        <f t="shared" si="33"/>
        <v>0</v>
      </c>
      <c r="AM177" s="55"/>
      <c r="AN177" s="55"/>
      <c r="AO177" s="67"/>
    </row>
    <row r="178" spans="1:41" ht="11.45" customHeight="1" x14ac:dyDescent="0.2">
      <c r="A178" s="66"/>
      <c r="B178" s="38"/>
      <c r="C178" s="38"/>
      <c r="D178" s="38"/>
      <c r="E178" s="38"/>
      <c r="F178" s="38"/>
      <c r="G178" s="38"/>
      <c r="H178" s="25">
        <f t="shared" si="34"/>
        <v>0</v>
      </c>
      <c r="I178" s="86"/>
      <c r="J178" s="86"/>
      <c r="K178" s="87"/>
      <c r="L178" s="38"/>
      <c r="M178" s="38"/>
      <c r="N178" s="38"/>
      <c r="O178" s="38"/>
      <c r="P178" s="38"/>
      <c r="Q178" s="38"/>
      <c r="R178" s="55">
        <f t="shared" si="32"/>
        <v>0</v>
      </c>
      <c r="S178" s="55"/>
      <c r="T178" s="55"/>
      <c r="U178" s="117"/>
      <c r="V178" s="38"/>
      <c r="W178" s="38"/>
      <c r="X178" s="38"/>
      <c r="Y178" s="38"/>
      <c r="Z178" s="38"/>
      <c r="AA178" s="38"/>
      <c r="AB178" s="25">
        <f t="shared" si="35"/>
        <v>0</v>
      </c>
      <c r="AC178" s="86"/>
      <c r="AD178" s="86"/>
      <c r="AE178" s="87"/>
      <c r="AF178" s="38"/>
      <c r="AG178" s="38"/>
      <c r="AH178" s="38"/>
      <c r="AI178" s="38"/>
      <c r="AJ178" s="38"/>
      <c r="AK178" s="38"/>
      <c r="AL178" s="55">
        <f t="shared" si="33"/>
        <v>0</v>
      </c>
      <c r="AM178" s="55"/>
      <c r="AN178" s="55"/>
      <c r="AO178" s="67"/>
    </row>
    <row r="179" spans="1:41" ht="11.45" customHeight="1" x14ac:dyDescent="0.2">
      <c r="A179" s="66"/>
      <c r="B179" s="38"/>
      <c r="C179" s="38"/>
      <c r="D179" s="38"/>
      <c r="E179" s="38"/>
      <c r="F179" s="38"/>
      <c r="G179" s="38"/>
      <c r="H179" s="25">
        <f t="shared" si="34"/>
        <v>0</v>
      </c>
      <c r="I179" s="86"/>
      <c r="J179" s="86"/>
      <c r="K179" s="87"/>
      <c r="L179" s="38"/>
      <c r="M179" s="38"/>
      <c r="N179" s="38"/>
      <c r="O179" s="38"/>
      <c r="P179" s="38"/>
      <c r="Q179" s="38"/>
      <c r="R179" s="55">
        <f t="shared" si="32"/>
        <v>0</v>
      </c>
      <c r="S179" s="55"/>
      <c r="T179" s="55"/>
      <c r="U179" s="117"/>
      <c r="V179" s="38"/>
      <c r="W179" s="38"/>
      <c r="X179" s="38"/>
      <c r="Y179" s="38"/>
      <c r="Z179" s="38"/>
      <c r="AA179" s="38"/>
      <c r="AB179" s="25">
        <f t="shared" si="35"/>
        <v>0</v>
      </c>
      <c r="AC179" s="86"/>
      <c r="AD179" s="86"/>
      <c r="AE179" s="87"/>
      <c r="AF179" s="38"/>
      <c r="AG179" s="38"/>
      <c r="AH179" s="38"/>
      <c r="AI179" s="38"/>
      <c r="AJ179" s="38"/>
      <c r="AK179" s="38"/>
      <c r="AL179" s="55">
        <f t="shared" si="33"/>
        <v>0</v>
      </c>
      <c r="AM179" s="55"/>
      <c r="AN179" s="55"/>
      <c r="AO179" s="67"/>
    </row>
    <row r="180" spans="1:41" ht="11.45" customHeight="1" x14ac:dyDescent="0.2">
      <c r="A180" s="66"/>
      <c r="B180" s="38"/>
      <c r="C180" s="38"/>
      <c r="D180" s="38"/>
      <c r="E180" s="38"/>
      <c r="F180" s="38"/>
      <c r="G180" s="38"/>
      <c r="H180" s="25">
        <f t="shared" si="34"/>
        <v>0</v>
      </c>
      <c r="I180" s="86"/>
      <c r="J180" s="86"/>
      <c r="K180" s="87"/>
      <c r="L180" s="38"/>
      <c r="M180" s="38"/>
      <c r="N180" s="38"/>
      <c r="O180" s="38"/>
      <c r="P180" s="38"/>
      <c r="Q180" s="38"/>
      <c r="R180" s="55">
        <f t="shared" si="32"/>
        <v>0</v>
      </c>
      <c r="S180" s="55"/>
      <c r="T180" s="55"/>
      <c r="U180" s="117"/>
      <c r="V180" s="38"/>
      <c r="W180" s="38"/>
      <c r="X180" s="38"/>
      <c r="Y180" s="38"/>
      <c r="Z180" s="38"/>
      <c r="AA180" s="38"/>
      <c r="AB180" s="25">
        <f t="shared" si="35"/>
        <v>0</v>
      </c>
      <c r="AC180" s="86"/>
      <c r="AD180" s="86"/>
      <c r="AE180" s="87"/>
      <c r="AF180" s="38"/>
      <c r="AG180" s="38"/>
      <c r="AH180" s="38"/>
      <c r="AI180" s="38"/>
      <c r="AJ180" s="38"/>
      <c r="AK180" s="38"/>
      <c r="AL180" s="55">
        <f t="shared" si="33"/>
        <v>0</v>
      </c>
      <c r="AM180" s="55"/>
      <c r="AN180" s="55"/>
      <c r="AO180" s="67"/>
    </row>
    <row r="181" spans="1:41" ht="11.45" customHeight="1" x14ac:dyDescent="0.2">
      <c r="A181" s="66"/>
      <c r="B181" s="38"/>
      <c r="C181" s="38"/>
      <c r="D181" s="38"/>
      <c r="E181" s="38"/>
      <c r="F181" s="38"/>
      <c r="G181" s="38"/>
      <c r="H181" s="25">
        <f t="shared" si="34"/>
        <v>0</v>
      </c>
      <c r="I181" s="86"/>
      <c r="J181" s="86"/>
      <c r="K181" s="87"/>
      <c r="L181" s="38"/>
      <c r="M181" s="38"/>
      <c r="N181" s="38"/>
      <c r="O181" s="38"/>
      <c r="P181" s="38"/>
      <c r="Q181" s="38"/>
      <c r="R181" s="55">
        <f t="shared" si="32"/>
        <v>0</v>
      </c>
      <c r="S181" s="55"/>
      <c r="T181" s="55"/>
      <c r="U181" s="117"/>
      <c r="V181" s="38"/>
      <c r="W181" s="38"/>
      <c r="X181" s="38"/>
      <c r="Y181" s="38"/>
      <c r="Z181" s="38"/>
      <c r="AA181" s="38"/>
      <c r="AB181" s="25">
        <f t="shared" si="35"/>
        <v>0</v>
      </c>
      <c r="AC181" s="86"/>
      <c r="AD181" s="86"/>
      <c r="AE181" s="87"/>
      <c r="AF181" s="38"/>
      <c r="AG181" s="38"/>
      <c r="AH181" s="38"/>
      <c r="AI181" s="38"/>
      <c r="AJ181" s="38"/>
      <c r="AK181" s="38"/>
      <c r="AL181" s="55">
        <f t="shared" si="33"/>
        <v>0</v>
      </c>
      <c r="AM181" s="55"/>
      <c r="AN181" s="55"/>
      <c r="AO181" s="67"/>
    </row>
    <row r="182" spans="1:41" ht="11.45" customHeight="1" x14ac:dyDescent="0.2">
      <c r="A182" s="66"/>
      <c r="B182" s="38"/>
      <c r="C182" s="38"/>
      <c r="D182" s="38"/>
      <c r="E182" s="38"/>
      <c r="F182" s="38"/>
      <c r="G182" s="38"/>
      <c r="H182" s="25">
        <f t="shared" si="34"/>
        <v>0</v>
      </c>
      <c r="I182" s="86"/>
      <c r="J182" s="86"/>
      <c r="K182" s="87"/>
      <c r="L182" s="38"/>
      <c r="M182" s="38"/>
      <c r="N182" s="38"/>
      <c r="O182" s="38"/>
      <c r="P182" s="38"/>
      <c r="Q182" s="38"/>
      <c r="R182" s="55">
        <f t="shared" si="32"/>
        <v>0</v>
      </c>
      <c r="S182" s="55"/>
      <c r="T182" s="55"/>
      <c r="U182" s="117"/>
      <c r="V182" s="38"/>
      <c r="W182" s="38"/>
      <c r="X182" s="38"/>
      <c r="Y182" s="38"/>
      <c r="Z182" s="38"/>
      <c r="AA182" s="38"/>
      <c r="AB182" s="25">
        <f t="shared" si="35"/>
        <v>0</v>
      </c>
      <c r="AC182" s="86"/>
      <c r="AD182" s="86"/>
      <c r="AE182" s="87"/>
      <c r="AF182" s="38"/>
      <c r="AG182" s="38"/>
      <c r="AH182" s="38"/>
      <c r="AI182" s="38"/>
      <c r="AJ182" s="38"/>
      <c r="AK182" s="38"/>
      <c r="AL182" s="55">
        <f t="shared" si="33"/>
        <v>0</v>
      </c>
      <c r="AM182" s="55"/>
      <c r="AN182" s="55"/>
      <c r="AO182" s="67"/>
    </row>
    <row r="183" spans="1:41" ht="11.45" customHeight="1" x14ac:dyDescent="0.2">
      <c r="A183" s="66"/>
      <c r="B183" s="38"/>
      <c r="C183" s="38"/>
      <c r="D183" s="38"/>
      <c r="E183" s="38"/>
      <c r="F183" s="38"/>
      <c r="G183" s="38"/>
      <c r="H183" s="25">
        <f t="shared" si="34"/>
        <v>0</v>
      </c>
      <c r="I183" s="86"/>
      <c r="J183" s="86"/>
      <c r="K183" s="87"/>
      <c r="L183" s="38"/>
      <c r="M183" s="38"/>
      <c r="N183" s="38"/>
      <c r="O183" s="38"/>
      <c r="P183" s="38"/>
      <c r="Q183" s="38"/>
      <c r="R183" s="55">
        <f t="shared" si="32"/>
        <v>0</v>
      </c>
      <c r="S183" s="55"/>
      <c r="T183" s="55"/>
      <c r="U183" s="117"/>
      <c r="V183" s="38"/>
      <c r="W183" s="38"/>
      <c r="X183" s="38"/>
      <c r="Y183" s="38"/>
      <c r="Z183" s="38"/>
      <c r="AA183" s="38"/>
      <c r="AB183" s="25">
        <f t="shared" si="35"/>
        <v>0</v>
      </c>
      <c r="AC183" s="86"/>
      <c r="AD183" s="86"/>
      <c r="AE183" s="87"/>
      <c r="AF183" s="38"/>
      <c r="AG183" s="38"/>
      <c r="AH183" s="38"/>
      <c r="AI183" s="38"/>
      <c r="AJ183" s="38"/>
      <c r="AK183" s="38"/>
      <c r="AL183" s="55">
        <f t="shared" si="33"/>
        <v>0</v>
      </c>
      <c r="AM183" s="55"/>
      <c r="AN183" s="55"/>
      <c r="AO183" s="67"/>
    </row>
    <row r="184" spans="1:41" ht="11.45" customHeight="1" x14ac:dyDescent="0.2">
      <c r="A184" s="66"/>
      <c r="B184" s="38"/>
      <c r="C184" s="38"/>
      <c r="D184" s="38"/>
      <c r="E184" s="38"/>
      <c r="F184" s="38"/>
      <c r="G184" s="38"/>
      <c r="H184" s="25">
        <f t="shared" si="34"/>
        <v>0</v>
      </c>
      <c r="I184" s="88"/>
      <c r="J184" s="88"/>
      <c r="K184" s="89"/>
      <c r="L184" s="38"/>
      <c r="M184" s="38"/>
      <c r="N184" s="38"/>
      <c r="O184" s="38"/>
      <c r="P184" s="38"/>
      <c r="Q184" s="38"/>
      <c r="R184" s="55">
        <f t="shared" si="32"/>
        <v>0</v>
      </c>
      <c r="S184" s="55"/>
      <c r="T184" s="55"/>
      <c r="U184" s="117"/>
      <c r="V184" s="38"/>
      <c r="W184" s="38"/>
      <c r="X184" s="38"/>
      <c r="Y184" s="38"/>
      <c r="Z184" s="38"/>
      <c r="AA184" s="38"/>
      <c r="AB184" s="25">
        <f t="shared" si="35"/>
        <v>0</v>
      </c>
      <c r="AC184" s="88"/>
      <c r="AD184" s="88"/>
      <c r="AE184" s="89"/>
      <c r="AF184" s="38"/>
      <c r="AG184" s="38"/>
      <c r="AH184" s="38"/>
      <c r="AI184" s="38"/>
      <c r="AJ184" s="38"/>
      <c r="AK184" s="38"/>
      <c r="AL184" s="55">
        <f t="shared" si="33"/>
        <v>0</v>
      </c>
      <c r="AM184" s="55"/>
      <c r="AN184" s="55"/>
      <c r="AO184" s="67"/>
    </row>
    <row r="185" spans="1:41" ht="11.45" customHeight="1" x14ac:dyDescent="0.2">
      <c r="A185" s="66"/>
      <c r="B185" s="97" t="s">
        <v>55</v>
      </c>
      <c r="C185" s="97"/>
      <c r="D185" s="97"/>
      <c r="E185" s="97"/>
      <c r="F185" s="97"/>
      <c r="G185" s="97"/>
      <c r="H185" s="97"/>
      <c r="I185" s="39">
        <f>INT(SUM(H175:H184,R175:T184,AL175:AN184)/30)</f>
        <v>0</v>
      </c>
      <c r="J185" s="40"/>
      <c r="K185" s="41"/>
      <c r="L185" s="97" t="s">
        <v>3</v>
      </c>
      <c r="M185" s="97"/>
      <c r="N185" s="92">
        <f>I185*0.05</f>
        <v>0</v>
      </c>
      <c r="O185" s="92"/>
      <c r="P185" s="92"/>
      <c r="Q185" s="92"/>
      <c r="R185" s="98"/>
      <c r="S185" s="99"/>
      <c r="T185" s="100"/>
      <c r="U185" s="117"/>
      <c r="V185" s="90" t="s">
        <v>59</v>
      </c>
      <c r="W185" s="111"/>
      <c r="X185" s="111"/>
      <c r="Y185" s="111"/>
      <c r="Z185" s="111"/>
      <c r="AA185" s="111"/>
      <c r="AB185" s="91"/>
      <c r="AC185" s="39">
        <f>INT(SUM(AB175:AB184,AL175:AN184,)/30)</f>
        <v>0</v>
      </c>
      <c r="AD185" s="40"/>
      <c r="AE185" s="41"/>
      <c r="AF185" s="90" t="s">
        <v>3</v>
      </c>
      <c r="AG185" s="91"/>
      <c r="AH185" s="92">
        <f>AC185*0.05</f>
        <v>0</v>
      </c>
      <c r="AI185" s="92"/>
      <c r="AJ185" s="92"/>
      <c r="AK185" s="92"/>
      <c r="AL185" s="98"/>
      <c r="AM185" s="99"/>
      <c r="AN185" s="100"/>
      <c r="AO185" s="67"/>
    </row>
    <row r="186" spans="1:41" ht="11.45" customHeight="1" x14ac:dyDescent="0.2">
      <c r="A186" s="66"/>
      <c r="B186" s="97" t="s">
        <v>57</v>
      </c>
      <c r="C186" s="97"/>
      <c r="D186" s="97"/>
      <c r="E186" s="97"/>
      <c r="F186" s="97"/>
      <c r="G186" s="97"/>
      <c r="H186" s="97"/>
      <c r="I186" s="39">
        <f>SUM(H175:H184,R175:T184,)-I185*30</f>
        <v>0</v>
      </c>
      <c r="J186" s="40"/>
      <c r="K186" s="41"/>
      <c r="L186" s="90" t="s">
        <v>3</v>
      </c>
      <c r="M186" s="91"/>
      <c r="N186" s="92">
        <f>IF(I186&gt;15,0.05,0)</f>
        <v>0</v>
      </c>
      <c r="O186" s="92"/>
      <c r="P186" s="92"/>
      <c r="Q186" s="92"/>
      <c r="R186" s="101"/>
      <c r="S186" s="102"/>
      <c r="T186" s="103"/>
      <c r="U186" s="117"/>
      <c r="V186" s="90" t="s">
        <v>60</v>
      </c>
      <c r="W186" s="111"/>
      <c r="X186" s="111"/>
      <c r="Y186" s="111"/>
      <c r="Z186" s="111"/>
      <c r="AA186" s="111"/>
      <c r="AB186" s="91"/>
      <c r="AC186" s="39">
        <f>SUM(AB175:AB184,AL175:AN184)-AC185*30</f>
        <v>0</v>
      </c>
      <c r="AD186" s="40"/>
      <c r="AE186" s="41"/>
      <c r="AF186" s="90" t="s">
        <v>3</v>
      </c>
      <c r="AG186" s="91"/>
      <c r="AH186" s="92">
        <f>IF(AC186&gt;15,0.05,0)</f>
        <v>0</v>
      </c>
      <c r="AI186" s="92"/>
      <c r="AJ186" s="92"/>
      <c r="AK186" s="92"/>
      <c r="AL186" s="101"/>
      <c r="AM186" s="102"/>
      <c r="AN186" s="103"/>
      <c r="AO186" s="67"/>
    </row>
    <row r="187" spans="1:41" ht="11.45" customHeight="1" x14ac:dyDescent="0.2">
      <c r="A187" s="66"/>
      <c r="B187" s="112" t="s">
        <v>68</v>
      </c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4"/>
      <c r="N187" s="121">
        <f>SUM(N185:O186)</f>
        <v>0</v>
      </c>
      <c r="O187" s="121"/>
      <c r="P187" s="121"/>
      <c r="Q187" s="121"/>
      <c r="R187" s="104"/>
      <c r="S187" s="105"/>
      <c r="T187" s="106"/>
      <c r="U187" s="117"/>
      <c r="V187" s="122" t="s">
        <v>67</v>
      </c>
      <c r="W187" s="123"/>
      <c r="X187" s="123"/>
      <c r="Y187" s="123"/>
      <c r="Z187" s="123"/>
      <c r="AA187" s="123"/>
      <c r="AB187" s="123"/>
      <c r="AC187" s="123"/>
      <c r="AD187" s="123"/>
      <c r="AE187" s="123"/>
      <c r="AF187" s="123"/>
      <c r="AG187" s="124"/>
      <c r="AH187" s="121">
        <f>SUM(AH185:AI186)</f>
        <v>0</v>
      </c>
      <c r="AI187" s="121"/>
      <c r="AJ187" s="121"/>
      <c r="AK187" s="121"/>
      <c r="AL187" s="104"/>
      <c r="AM187" s="105"/>
      <c r="AN187" s="106"/>
      <c r="AO187" s="67"/>
    </row>
    <row r="188" spans="1:41" ht="11.45" customHeight="1" x14ac:dyDescent="0.2">
      <c r="A188" s="66"/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51"/>
      <c r="U188" s="117"/>
      <c r="V188" s="53"/>
      <c r="W188" s="125"/>
      <c r="X188" s="125"/>
      <c r="Y188" s="125"/>
      <c r="Z188" s="125"/>
      <c r="AA188" s="125"/>
      <c r="AB188" s="125"/>
      <c r="AC188" s="125"/>
      <c r="AD188" s="125"/>
      <c r="AE188" s="125"/>
      <c r="AF188" s="125"/>
      <c r="AG188" s="125"/>
      <c r="AH188" s="125"/>
      <c r="AI188" s="125"/>
      <c r="AJ188" s="125"/>
      <c r="AK188" s="125"/>
      <c r="AL188" s="125"/>
      <c r="AM188" s="125"/>
      <c r="AN188" s="125"/>
      <c r="AO188" s="67"/>
    </row>
    <row r="189" spans="1:41" ht="18.600000000000001" customHeight="1" x14ac:dyDescent="0.2">
      <c r="A189" s="66"/>
      <c r="B189" s="54" t="s">
        <v>61</v>
      </c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117"/>
      <c r="V189" s="54" t="s">
        <v>62</v>
      </c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67"/>
    </row>
    <row r="190" spans="1:41" x14ac:dyDescent="0.2">
      <c r="A190" s="66"/>
      <c r="B190" s="56" t="s">
        <v>47</v>
      </c>
      <c r="C190" s="56"/>
      <c r="D190" s="56"/>
      <c r="E190" s="56" t="s">
        <v>48</v>
      </c>
      <c r="F190" s="56"/>
      <c r="G190" s="56"/>
      <c r="H190" s="9" t="s">
        <v>49</v>
      </c>
      <c r="I190" s="84"/>
      <c r="J190" s="84"/>
      <c r="K190" s="85"/>
      <c r="L190" s="56" t="s">
        <v>47</v>
      </c>
      <c r="M190" s="56"/>
      <c r="N190" s="56"/>
      <c r="O190" s="56" t="s">
        <v>48</v>
      </c>
      <c r="P190" s="56"/>
      <c r="Q190" s="56"/>
      <c r="R190" s="56" t="s">
        <v>49</v>
      </c>
      <c r="S190" s="56"/>
      <c r="T190" s="56"/>
      <c r="U190" s="117"/>
      <c r="V190" s="56" t="s">
        <v>47</v>
      </c>
      <c r="W190" s="56"/>
      <c r="X190" s="56"/>
      <c r="Y190" s="56" t="s">
        <v>48</v>
      </c>
      <c r="Z190" s="56"/>
      <c r="AA190" s="56"/>
      <c r="AB190" s="9" t="s">
        <v>49</v>
      </c>
      <c r="AC190" s="84"/>
      <c r="AD190" s="84"/>
      <c r="AE190" s="85"/>
      <c r="AF190" s="56" t="s">
        <v>47</v>
      </c>
      <c r="AG190" s="56"/>
      <c r="AH190" s="56"/>
      <c r="AI190" s="56" t="s">
        <v>48</v>
      </c>
      <c r="AJ190" s="56"/>
      <c r="AK190" s="56"/>
      <c r="AL190" s="56" t="s">
        <v>49</v>
      </c>
      <c r="AM190" s="56"/>
      <c r="AN190" s="56"/>
      <c r="AO190" s="67"/>
    </row>
    <row r="191" spans="1:41" x14ac:dyDescent="0.2">
      <c r="A191" s="66"/>
      <c r="B191" s="38"/>
      <c r="C191" s="38"/>
      <c r="D191" s="38"/>
      <c r="E191" s="38"/>
      <c r="F191" s="38"/>
      <c r="G191" s="38"/>
      <c r="H191" s="25">
        <f>IF(B191=0,0,DAYS360(B191,E191+1))</f>
        <v>0</v>
      </c>
      <c r="I191" s="86"/>
      <c r="J191" s="86"/>
      <c r="K191" s="87"/>
      <c r="L191" s="38"/>
      <c r="M191" s="38"/>
      <c r="N191" s="38"/>
      <c r="O191" s="38"/>
      <c r="P191" s="38"/>
      <c r="Q191" s="38"/>
      <c r="R191" s="126">
        <f t="shared" ref="R191:R200" si="36">IF(I191=0,0,DAYS360(I191,L191+1))</f>
        <v>0</v>
      </c>
      <c r="S191" s="126"/>
      <c r="T191" s="126"/>
      <c r="U191" s="117"/>
      <c r="V191" s="38"/>
      <c r="W191" s="38"/>
      <c r="X191" s="38"/>
      <c r="Y191" s="38"/>
      <c r="Z191" s="38"/>
      <c r="AA191" s="38"/>
      <c r="AB191" s="25">
        <f>IF(V191=0,0,DAYS360(V191,Y191+1))</f>
        <v>0</v>
      </c>
      <c r="AC191" s="86"/>
      <c r="AD191" s="86"/>
      <c r="AE191" s="87"/>
      <c r="AF191" s="38"/>
      <c r="AG191" s="38"/>
      <c r="AH191" s="38"/>
      <c r="AI191" s="38"/>
      <c r="AJ191" s="38"/>
      <c r="AK191" s="38"/>
      <c r="AL191" s="55">
        <f t="shared" ref="AL191:AL200" si="37">IF(AC191=0,0,DAYS360(AC191,AF191+1))</f>
        <v>0</v>
      </c>
      <c r="AM191" s="55"/>
      <c r="AN191" s="55"/>
      <c r="AO191" s="67"/>
    </row>
    <row r="192" spans="1:41" ht="11.45" customHeight="1" x14ac:dyDescent="0.2">
      <c r="A192" s="66"/>
      <c r="B192" s="38"/>
      <c r="C192" s="38"/>
      <c r="D192" s="38"/>
      <c r="E192" s="38"/>
      <c r="F192" s="38"/>
      <c r="G192" s="38"/>
      <c r="H192" s="25">
        <f t="shared" ref="H192:H200" si="38">IF(B192=0,0,DAYS360(B192,E192+1))</f>
        <v>0</v>
      </c>
      <c r="I192" s="86"/>
      <c r="J192" s="86"/>
      <c r="K192" s="87"/>
      <c r="L192" s="38"/>
      <c r="M192" s="38"/>
      <c r="N192" s="38"/>
      <c r="O192" s="38"/>
      <c r="P192" s="38"/>
      <c r="Q192" s="38"/>
      <c r="R192" s="126">
        <f t="shared" si="36"/>
        <v>0</v>
      </c>
      <c r="S192" s="126"/>
      <c r="T192" s="126"/>
      <c r="U192" s="117"/>
      <c r="V192" s="38"/>
      <c r="W192" s="38"/>
      <c r="X192" s="38"/>
      <c r="Y192" s="38"/>
      <c r="Z192" s="38"/>
      <c r="AA192" s="38"/>
      <c r="AB192" s="25">
        <f t="shared" ref="AB192:AB200" si="39">IF(V192=0,0,DAYS360(V192,Y192+1))</f>
        <v>0</v>
      </c>
      <c r="AC192" s="86"/>
      <c r="AD192" s="86"/>
      <c r="AE192" s="87"/>
      <c r="AF192" s="38"/>
      <c r="AG192" s="38"/>
      <c r="AH192" s="38"/>
      <c r="AI192" s="38"/>
      <c r="AJ192" s="38"/>
      <c r="AK192" s="38"/>
      <c r="AL192" s="55">
        <f t="shared" si="37"/>
        <v>0</v>
      </c>
      <c r="AM192" s="55"/>
      <c r="AN192" s="55"/>
      <c r="AO192" s="67"/>
    </row>
    <row r="193" spans="1:41" ht="11.45" customHeight="1" x14ac:dyDescent="0.2">
      <c r="A193" s="66"/>
      <c r="B193" s="38"/>
      <c r="C193" s="38"/>
      <c r="D193" s="38"/>
      <c r="E193" s="38"/>
      <c r="F193" s="38"/>
      <c r="G193" s="38"/>
      <c r="H193" s="25">
        <f t="shared" si="38"/>
        <v>0</v>
      </c>
      <c r="I193" s="86"/>
      <c r="J193" s="86"/>
      <c r="K193" s="87"/>
      <c r="L193" s="38"/>
      <c r="M193" s="38"/>
      <c r="N193" s="38"/>
      <c r="O193" s="38"/>
      <c r="P193" s="38"/>
      <c r="Q193" s="38"/>
      <c r="R193" s="126">
        <f t="shared" si="36"/>
        <v>0</v>
      </c>
      <c r="S193" s="126"/>
      <c r="T193" s="126"/>
      <c r="U193" s="117"/>
      <c r="V193" s="38"/>
      <c r="W193" s="38"/>
      <c r="X193" s="38"/>
      <c r="Y193" s="38"/>
      <c r="Z193" s="38"/>
      <c r="AA193" s="38"/>
      <c r="AB193" s="25">
        <f t="shared" si="39"/>
        <v>0</v>
      </c>
      <c r="AC193" s="86"/>
      <c r="AD193" s="86"/>
      <c r="AE193" s="87"/>
      <c r="AF193" s="38"/>
      <c r="AG193" s="38"/>
      <c r="AH193" s="38"/>
      <c r="AI193" s="38"/>
      <c r="AJ193" s="38"/>
      <c r="AK193" s="38"/>
      <c r="AL193" s="55">
        <f t="shared" si="37"/>
        <v>0</v>
      </c>
      <c r="AM193" s="55"/>
      <c r="AN193" s="55"/>
      <c r="AO193" s="67"/>
    </row>
    <row r="194" spans="1:41" ht="11.45" customHeight="1" x14ac:dyDescent="0.2">
      <c r="A194" s="66"/>
      <c r="B194" s="38"/>
      <c r="C194" s="38"/>
      <c r="D194" s="38"/>
      <c r="E194" s="38"/>
      <c r="F194" s="38"/>
      <c r="G194" s="38"/>
      <c r="H194" s="25">
        <f t="shared" si="38"/>
        <v>0</v>
      </c>
      <c r="I194" s="86"/>
      <c r="J194" s="86"/>
      <c r="K194" s="87"/>
      <c r="L194" s="38"/>
      <c r="M194" s="38"/>
      <c r="N194" s="38"/>
      <c r="O194" s="38"/>
      <c r="P194" s="38"/>
      <c r="Q194" s="38"/>
      <c r="R194" s="126">
        <f t="shared" si="36"/>
        <v>0</v>
      </c>
      <c r="S194" s="126"/>
      <c r="T194" s="126"/>
      <c r="U194" s="117"/>
      <c r="V194" s="38"/>
      <c r="W194" s="38"/>
      <c r="X194" s="38"/>
      <c r="Y194" s="38"/>
      <c r="Z194" s="38"/>
      <c r="AA194" s="38"/>
      <c r="AB194" s="25">
        <f t="shared" si="39"/>
        <v>0</v>
      </c>
      <c r="AC194" s="86"/>
      <c r="AD194" s="86"/>
      <c r="AE194" s="87"/>
      <c r="AF194" s="38"/>
      <c r="AG194" s="38"/>
      <c r="AH194" s="38"/>
      <c r="AI194" s="38"/>
      <c r="AJ194" s="38"/>
      <c r="AK194" s="38"/>
      <c r="AL194" s="55">
        <f t="shared" si="37"/>
        <v>0</v>
      </c>
      <c r="AM194" s="55"/>
      <c r="AN194" s="55"/>
      <c r="AO194" s="67"/>
    </row>
    <row r="195" spans="1:41" ht="11.45" customHeight="1" x14ac:dyDescent="0.2">
      <c r="A195" s="66"/>
      <c r="B195" s="38"/>
      <c r="C195" s="38"/>
      <c r="D195" s="38"/>
      <c r="E195" s="38"/>
      <c r="F195" s="38"/>
      <c r="G195" s="38"/>
      <c r="H195" s="25">
        <f t="shared" si="38"/>
        <v>0</v>
      </c>
      <c r="I195" s="86"/>
      <c r="J195" s="86"/>
      <c r="K195" s="87"/>
      <c r="L195" s="38"/>
      <c r="M195" s="38"/>
      <c r="N195" s="38"/>
      <c r="O195" s="38"/>
      <c r="P195" s="38"/>
      <c r="Q195" s="38"/>
      <c r="R195" s="126">
        <f t="shared" si="36"/>
        <v>0</v>
      </c>
      <c r="S195" s="126"/>
      <c r="T195" s="126"/>
      <c r="U195" s="117"/>
      <c r="V195" s="38"/>
      <c r="W195" s="38"/>
      <c r="X195" s="38"/>
      <c r="Y195" s="38"/>
      <c r="Z195" s="38"/>
      <c r="AA195" s="38"/>
      <c r="AB195" s="25">
        <f t="shared" si="39"/>
        <v>0</v>
      </c>
      <c r="AC195" s="86"/>
      <c r="AD195" s="86"/>
      <c r="AE195" s="87"/>
      <c r="AF195" s="38"/>
      <c r="AG195" s="38"/>
      <c r="AH195" s="38"/>
      <c r="AI195" s="38"/>
      <c r="AJ195" s="38"/>
      <c r="AK195" s="38"/>
      <c r="AL195" s="55">
        <f t="shared" si="37"/>
        <v>0</v>
      </c>
      <c r="AM195" s="55"/>
      <c r="AN195" s="55"/>
      <c r="AO195" s="67"/>
    </row>
    <row r="196" spans="1:41" ht="11.45" customHeight="1" x14ac:dyDescent="0.2">
      <c r="A196" s="66"/>
      <c r="B196" s="38"/>
      <c r="C196" s="38"/>
      <c r="D196" s="38"/>
      <c r="E196" s="38"/>
      <c r="F196" s="38"/>
      <c r="G196" s="38"/>
      <c r="H196" s="25">
        <f t="shared" si="38"/>
        <v>0</v>
      </c>
      <c r="I196" s="86"/>
      <c r="J196" s="86"/>
      <c r="K196" s="87"/>
      <c r="L196" s="38"/>
      <c r="M196" s="38"/>
      <c r="N196" s="38"/>
      <c r="O196" s="38"/>
      <c r="P196" s="38"/>
      <c r="Q196" s="38"/>
      <c r="R196" s="126">
        <f t="shared" si="36"/>
        <v>0</v>
      </c>
      <c r="S196" s="126"/>
      <c r="T196" s="126"/>
      <c r="U196" s="117"/>
      <c r="V196" s="38"/>
      <c r="W196" s="38"/>
      <c r="X196" s="38"/>
      <c r="Y196" s="38"/>
      <c r="Z196" s="38"/>
      <c r="AA196" s="38"/>
      <c r="AB196" s="25">
        <f t="shared" si="39"/>
        <v>0</v>
      </c>
      <c r="AC196" s="86"/>
      <c r="AD196" s="86"/>
      <c r="AE196" s="87"/>
      <c r="AF196" s="38"/>
      <c r="AG196" s="38"/>
      <c r="AH196" s="38"/>
      <c r="AI196" s="38"/>
      <c r="AJ196" s="38"/>
      <c r="AK196" s="38"/>
      <c r="AL196" s="55">
        <f t="shared" si="37"/>
        <v>0</v>
      </c>
      <c r="AM196" s="55"/>
      <c r="AN196" s="55"/>
      <c r="AO196" s="67"/>
    </row>
    <row r="197" spans="1:41" ht="11.45" customHeight="1" x14ac:dyDescent="0.2">
      <c r="A197" s="66"/>
      <c r="B197" s="38"/>
      <c r="C197" s="38"/>
      <c r="D197" s="38"/>
      <c r="E197" s="38"/>
      <c r="F197" s="38"/>
      <c r="G197" s="38"/>
      <c r="H197" s="25">
        <f t="shared" si="38"/>
        <v>0</v>
      </c>
      <c r="I197" s="86"/>
      <c r="J197" s="86"/>
      <c r="K197" s="87"/>
      <c r="L197" s="38"/>
      <c r="M197" s="38"/>
      <c r="N197" s="38"/>
      <c r="O197" s="38"/>
      <c r="P197" s="38"/>
      <c r="Q197" s="38"/>
      <c r="R197" s="126">
        <f t="shared" si="36"/>
        <v>0</v>
      </c>
      <c r="S197" s="126"/>
      <c r="T197" s="126"/>
      <c r="U197" s="117"/>
      <c r="V197" s="38"/>
      <c r="W197" s="38"/>
      <c r="X197" s="38"/>
      <c r="Y197" s="38"/>
      <c r="Z197" s="38"/>
      <c r="AA197" s="38"/>
      <c r="AB197" s="25">
        <f t="shared" si="39"/>
        <v>0</v>
      </c>
      <c r="AC197" s="86"/>
      <c r="AD197" s="86"/>
      <c r="AE197" s="87"/>
      <c r="AF197" s="38"/>
      <c r="AG197" s="38"/>
      <c r="AH197" s="38"/>
      <c r="AI197" s="38"/>
      <c r="AJ197" s="38"/>
      <c r="AK197" s="38"/>
      <c r="AL197" s="55">
        <f t="shared" si="37"/>
        <v>0</v>
      </c>
      <c r="AM197" s="55"/>
      <c r="AN197" s="55"/>
      <c r="AO197" s="67"/>
    </row>
    <row r="198" spans="1:41" ht="11.45" customHeight="1" x14ac:dyDescent="0.2">
      <c r="A198" s="66"/>
      <c r="B198" s="38"/>
      <c r="C198" s="38"/>
      <c r="D198" s="38"/>
      <c r="E198" s="38"/>
      <c r="F198" s="38"/>
      <c r="G198" s="38"/>
      <c r="H198" s="25">
        <f t="shared" si="38"/>
        <v>0</v>
      </c>
      <c r="I198" s="86"/>
      <c r="J198" s="86"/>
      <c r="K198" s="87"/>
      <c r="L198" s="38"/>
      <c r="M198" s="38"/>
      <c r="N198" s="38"/>
      <c r="O198" s="38"/>
      <c r="P198" s="38"/>
      <c r="Q198" s="38"/>
      <c r="R198" s="126">
        <f t="shared" si="36"/>
        <v>0</v>
      </c>
      <c r="S198" s="126"/>
      <c r="T198" s="126"/>
      <c r="U198" s="117"/>
      <c r="V198" s="38"/>
      <c r="W198" s="38"/>
      <c r="X198" s="38"/>
      <c r="Y198" s="38"/>
      <c r="Z198" s="38"/>
      <c r="AA198" s="38"/>
      <c r="AB198" s="25">
        <f t="shared" si="39"/>
        <v>0</v>
      </c>
      <c r="AC198" s="86"/>
      <c r="AD198" s="86"/>
      <c r="AE198" s="87"/>
      <c r="AF198" s="38"/>
      <c r="AG198" s="38"/>
      <c r="AH198" s="38"/>
      <c r="AI198" s="38"/>
      <c r="AJ198" s="38"/>
      <c r="AK198" s="38"/>
      <c r="AL198" s="55">
        <f t="shared" si="37"/>
        <v>0</v>
      </c>
      <c r="AM198" s="55"/>
      <c r="AN198" s="55"/>
      <c r="AO198" s="67"/>
    </row>
    <row r="199" spans="1:41" ht="11.45" customHeight="1" x14ac:dyDescent="0.2">
      <c r="A199" s="66"/>
      <c r="B199" s="38"/>
      <c r="C199" s="38"/>
      <c r="D199" s="38"/>
      <c r="E199" s="38"/>
      <c r="F199" s="38"/>
      <c r="G199" s="38"/>
      <c r="H199" s="25">
        <f t="shared" si="38"/>
        <v>0</v>
      </c>
      <c r="I199" s="86"/>
      <c r="J199" s="86"/>
      <c r="K199" s="87"/>
      <c r="L199" s="38"/>
      <c r="M199" s="38"/>
      <c r="N199" s="38"/>
      <c r="O199" s="38"/>
      <c r="P199" s="38"/>
      <c r="Q199" s="38"/>
      <c r="R199" s="126">
        <f t="shared" si="36"/>
        <v>0</v>
      </c>
      <c r="S199" s="126"/>
      <c r="T199" s="126"/>
      <c r="U199" s="117"/>
      <c r="V199" s="38"/>
      <c r="W199" s="38"/>
      <c r="X199" s="38"/>
      <c r="Y199" s="38"/>
      <c r="Z199" s="38"/>
      <c r="AA199" s="38"/>
      <c r="AB199" s="25">
        <f t="shared" si="39"/>
        <v>0</v>
      </c>
      <c r="AC199" s="86"/>
      <c r="AD199" s="86"/>
      <c r="AE199" s="87"/>
      <c r="AF199" s="38"/>
      <c r="AG199" s="38"/>
      <c r="AH199" s="38"/>
      <c r="AI199" s="38"/>
      <c r="AJ199" s="38"/>
      <c r="AK199" s="38"/>
      <c r="AL199" s="55">
        <f t="shared" si="37"/>
        <v>0</v>
      </c>
      <c r="AM199" s="55"/>
      <c r="AN199" s="55"/>
      <c r="AO199" s="67"/>
    </row>
    <row r="200" spans="1:41" ht="11.45" customHeight="1" x14ac:dyDescent="0.2">
      <c r="A200" s="66"/>
      <c r="B200" s="38"/>
      <c r="C200" s="38"/>
      <c r="D200" s="38"/>
      <c r="E200" s="38"/>
      <c r="F200" s="38"/>
      <c r="G200" s="38"/>
      <c r="H200" s="25">
        <f t="shared" si="38"/>
        <v>0</v>
      </c>
      <c r="I200" s="88"/>
      <c r="J200" s="88"/>
      <c r="K200" s="89"/>
      <c r="L200" s="38"/>
      <c r="M200" s="38"/>
      <c r="N200" s="38"/>
      <c r="O200" s="38"/>
      <c r="P200" s="38"/>
      <c r="Q200" s="38"/>
      <c r="R200" s="126">
        <f t="shared" si="36"/>
        <v>0</v>
      </c>
      <c r="S200" s="126"/>
      <c r="T200" s="126"/>
      <c r="U200" s="117"/>
      <c r="V200" s="38"/>
      <c r="W200" s="38"/>
      <c r="X200" s="38"/>
      <c r="Y200" s="38"/>
      <c r="Z200" s="38"/>
      <c r="AA200" s="38"/>
      <c r="AB200" s="25">
        <f t="shared" si="39"/>
        <v>0</v>
      </c>
      <c r="AC200" s="88"/>
      <c r="AD200" s="88"/>
      <c r="AE200" s="89"/>
      <c r="AF200" s="38"/>
      <c r="AG200" s="38"/>
      <c r="AH200" s="38"/>
      <c r="AI200" s="38"/>
      <c r="AJ200" s="38"/>
      <c r="AK200" s="38"/>
      <c r="AL200" s="55">
        <f t="shared" si="37"/>
        <v>0</v>
      </c>
      <c r="AM200" s="55"/>
      <c r="AN200" s="55"/>
      <c r="AO200" s="67"/>
    </row>
    <row r="201" spans="1:41" ht="11.45" customHeight="1" x14ac:dyDescent="0.2">
      <c r="A201" s="66"/>
      <c r="B201" s="97" t="s">
        <v>63</v>
      </c>
      <c r="C201" s="97"/>
      <c r="D201" s="97"/>
      <c r="E201" s="97"/>
      <c r="F201" s="97"/>
      <c r="G201" s="97"/>
      <c r="H201" s="97"/>
      <c r="I201" s="39">
        <f>INT(SUM(H191:H200,R191:T200,)/30)</f>
        <v>0</v>
      </c>
      <c r="J201" s="40"/>
      <c r="K201" s="41"/>
      <c r="L201" s="97" t="s">
        <v>3</v>
      </c>
      <c r="M201" s="97"/>
      <c r="N201" s="92">
        <f>I201*0.05</f>
        <v>0</v>
      </c>
      <c r="O201" s="92"/>
      <c r="P201" s="92"/>
      <c r="Q201" s="92"/>
      <c r="R201" s="98"/>
      <c r="S201" s="99"/>
      <c r="T201" s="100"/>
      <c r="U201" s="117"/>
      <c r="V201" s="97" t="s">
        <v>65</v>
      </c>
      <c r="W201" s="97"/>
      <c r="X201" s="97"/>
      <c r="Y201" s="97"/>
      <c r="Z201" s="97"/>
      <c r="AA201" s="97"/>
      <c r="AB201" s="97"/>
      <c r="AC201" s="39">
        <f>INT(SUM(AB191:AB200,AL191:AN200,)/30)</f>
        <v>0</v>
      </c>
      <c r="AD201" s="40"/>
      <c r="AE201" s="41"/>
      <c r="AF201" s="97" t="s">
        <v>3</v>
      </c>
      <c r="AG201" s="97"/>
      <c r="AH201" s="92">
        <f>AC201*0.05</f>
        <v>0</v>
      </c>
      <c r="AI201" s="92"/>
      <c r="AJ201" s="92"/>
      <c r="AK201" s="92"/>
      <c r="AL201" s="98"/>
      <c r="AM201" s="99"/>
      <c r="AN201" s="100"/>
      <c r="AO201" s="67"/>
    </row>
    <row r="202" spans="1:41" ht="11.45" customHeight="1" x14ac:dyDescent="0.2">
      <c r="A202" s="66"/>
      <c r="B202" s="97" t="s">
        <v>64</v>
      </c>
      <c r="C202" s="97"/>
      <c r="D202" s="97"/>
      <c r="E202" s="97"/>
      <c r="F202" s="97"/>
      <c r="G202" s="97"/>
      <c r="H202" s="97"/>
      <c r="I202" s="39">
        <f>SUM(H191:H200,R191:T200)-I201*30</f>
        <v>0</v>
      </c>
      <c r="J202" s="40"/>
      <c r="K202" s="41"/>
      <c r="L202" s="90" t="s">
        <v>3</v>
      </c>
      <c r="M202" s="91"/>
      <c r="N202" s="92">
        <f>IF(I202&gt;15,0.05,0)</f>
        <v>0</v>
      </c>
      <c r="O202" s="92"/>
      <c r="P202" s="92"/>
      <c r="Q202" s="92"/>
      <c r="R202" s="101"/>
      <c r="S202" s="102"/>
      <c r="T202" s="103"/>
      <c r="U202" s="117"/>
      <c r="V202" s="97" t="s">
        <v>66</v>
      </c>
      <c r="W202" s="97"/>
      <c r="X202" s="97"/>
      <c r="Y202" s="97"/>
      <c r="Z202" s="97"/>
      <c r="AA202" s="97"/>
      <c r="AB202" s="97"/>
      <c r="AC202" s="39">
        <f>SUM(AB191:AB200,AL191:AN200)-AC201*30</f>
        <v>0</v>
      </c>
      <c r="AD202" s="40"/>
      <c r="AE202" s="41"/>
      <c r="AF202" s="90" t="s">
        <v>3</v>
      </c>
      <c r="AG202" s="91"/>
      <c r="AH202" s="92">
        <f>IF(AC202&gt;15,0.05,0)</f>
        <v>0</v>
      </c>
      <c r="AI202" s="92"/>
      <c r="AJ202" s="92"/>
      <c r="AK202" s="92"/>
      <c r="AL202" s="101"/>
      <c r="AM202" s="102"/>
      <c r="AN202" s="103"/>
      <c r="AO202" s="67"/>
    </row>
    <row r="203" spans="1:41" ht="11.45" customHeight="1" x14ac:dyDescent="0.2">
      <c r="A203" s="66"/>
      <c r="B203" s="112" t="s">
        <v>69</v>
      </c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  <c r="M203" s="114"/>
      <c r="N203" s="121">
        <f>SUM(N201:O202)</f>
        <v>0</v>
      </c>
      <c r="O203" s="121"/>
      <c r="P203" s="121"/>
      <c r="Q203" s="121"/>
      <c r="R203" s="104"/>
      <c r="S203" s="105"/>
      <c r="T203" s="106"/>
      <c r="U203" s="117"/>
      <c r="V203" s="112" t="s">
        <v>70</v>
      </c>
      <c r="W203" s="113"/>
      <c r="X203" s="113"/>
      <c r="Y203" s="113"/>
      <c r="Z203" s="113"/>
      <c r="AA203" s="113"/>
      <c r="AB203" s="113"/>
      <c r="AC203" s="113"/>
      <c r="AD203" s="113"/>
      <c r="AE203" s="113"/>
      <c r="AF203" s="113"/>
      <c r="AG203" s="114"/>
      <c r="AH203" s="121">
        <f>SUM(AH201:AI202)</f>
        <v>0</v>
      </c>
      <c r="AI203" s="121"/>
      <c r="AJ203" s="121"/>
      <c r="AK203" s="121"/>
      <c r="AL203" s="104"/>
      <c r="AM203" s="105"/>
      <c r="AN203" s="106"/>
      <c r="AO203" s="67"/>
    </row>
    <row r="204" spans="1:41" ht="11.45" customHeight="1" thickBot="1" x14ac:dyDescent="0.25">
      <c r="A204" s="66"/>
      <c r="B204" s="156"/>
      <c r="C204" s="156"/>
      <c r="D204" s="156"/>
      <c r="E204" s="156"/>
      <c r="F204" s="156"/>
      <c r="G204" s="156"/>
      <c r="H204" s="156"/>
      <c r="I204" s="156"/>
      <c r="J204" s="156"/>
      <c r="K204" s="156"/>
      <c r="L204" s="156"/>
      <c r="M204" s="156"/>
      <c r="N204" s="156"/>
      <c r="O204" s="156"/>
      <c r="P204" s="156"/>
      <c r="Q204" s="156"/>
      <c r="R204" s="156"/>
      <c r="S204" s="156"/>
      <c r="T204" s="156"/>
      <c r="U204" s="156"/>
      <c r="V204" s="156"/>
      <c r="W204" s="156"/>
      <c r="X204" s="156"/>
      <c r="Y204" s="156"/>
      <c r="Z204" s="156"/>
      <c r="AA204" s="156"/>
      <c r="AB204" s="156"/>
      <c r="AC204" s="156"/>
      <c r="AD204" s="156"/>
      <c r="AE204" s="156"/>
      <c r="AF204" s="156"/>
      <c r="AG204" s="156"/>
      <c r="AH204" s="156"/>
      <c r="AI204" s="156"/>
      <c r="AJ204" s="156"/>
      <c r="AK204" s="156"/>
      <c r="AL204" s="156"/>
      <c r="AM204" s="156"/>
      <c r="AN204" s="156"/>
      <c r="AO204" s="67"/>
    </row>
    <row r="205" spans="1:41" ht="13.5" thickBot="1" x14ac:dyDescent="0.25">
      <c r="A205" s="57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  <c r="AM205" s="58"/>
      <c r="AN205" s="58"/>
      <c r="AO205" s="59"/>
    </row>
    <row r="206" spans="1:41" ht="21.6" customHeight="1" x14ac:dyDescent="0.2">
      <c r="A206" s="57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  <c r="AJ206" s="58"/>
      <c r="AK206" s="58"/>
      <c r="AL206" s="58"/>
      <c r="AM206" s="58"/>
      <c r="AN206" s="58"/>
      <c r="AO206" s="59"/>
    </row>
    <row r="207" spans="1:41" ht="13.15" customHeight="1" x14ac:dyDescent="0.2">
      <c r="A207" s="60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  <c r="AK207" s="61"/>
      <c r="AL207" s="61"/>
      <c r="AM207" s="61"/>
      <c r="AN207" s="61"/>
      <c r="AO207" s="62"/>
    </row>
    <row r="208" spans="1:41" ht="13.15" customHeight="1" x14ac:dyDescent="0.2">
      <c r="A208" s="60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  <c r="AK208" s="61"/>
      <c r="AL208" s="61"/>
      <c r="AM208" s="61"/>
      <c r="AN208" s="61"/>
      <c r="AO208" s="62"/>
    </row>
    <row r="209" spans="1:41" ht="13.15" customHeight="1" x14ac:dyDescent="0.2">
      <c r="A209" s="60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  <c r="AK209" s="61"/>
      <c r="AL209" s="61"/>
      <c r="AM209" s="61"/>
      <c r="AN209" s="61"/>
      <c r="AO209" s="62"/>
    </row>
    <row r="210" spans="1:41" ht="13.15" customHeight="1" thickBot="1" x14ac:dyDescent="0.25">
      <c r="A210" s="63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5"/>
    </row>
    <row r="211" spans="1:41" ht="13.15" customHeight="1" x14ac:dyDescent="0.2">
      <c r="A211" s="22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4"/>
    </row>
    <row r="212" spans="1:41" ht="13.15" customHeight="1" thickBot="1" x14ac:dyDescent="0.25">
      <c r="A212" s="22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4"/>
    </row>
    <row r="213" spans="1:41" ht="18.75" thickBot="1" x14ac:dyDescent="0.25">
      <c r="A213" s="157" t="s">
        <v>97</v>
      </c>
      <c r="B213" s="158"/>
      <c r="C213" s="158"/>
      <c r="D213" s="158"/>
      <c r="E213" s="158"/>
      <c r="F213" s="158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  <c r="AD213" s="158"/>
      <c r="AE213" s="158"/>
      <c r="AF213" s="158"/>
      <c r="AG213" s="158"/>
      <c r="AH213" s="158"/>
      <c r="AI213" s="158"/>
      <c r="AJ213" s="158"/>
      <c r="AK213" s="158"/>
      <c r="AL213" s="158"/>
      <c r="AM213" s="158"/>
      <c r="AN213" s="158"/>
      <c r="AO213" s="159"/>
    </row>
    <row r="214" spans="1:41" ht="13.5" thickBot="1" x14ac:dyDescent="0.25">
      <c r="A214" s="15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O214" s="16"/>
    </row>
    <row r="215" spans="1:41" ht="18.75" thickBot="1" x14ac:dyDescent="0.25">
      <c r="A215" s="15"/>
      <c r="B215" s="7"/>
      <c r="C215" s="7"/>
      <c r="D215" s="157" t="s">
        <v>46</v>
      </c>
      <c r="E215" s="158"/>
      <c r="F215" s="158"/>
      <c r="G215" s="158"/>
      <c r="H215" s="158"/>
      <c r="I215" s="158"/>
      <c r="J215" s="158"/>
      <c r="K215" s="158"/>
      <c r="L215" s="159"/>
      <c r="M215" s="160">
        <f>L14</f>
        <v>0</v>
      </c>
      <c r="N215" s="161"/>
      <c r="O215" s="161"/>
      <c r="P215" s="161"/>
      <c r="Q215" s="161"/>
      <c r="R215" s="161"/>
      <c r="S215" s="161"/>
      <c r="T215" s="161"/>
      <c r="U215" s="161"/>
      <c r="V215" s="161"/>
      <c r="W215" s="161"/>
      <c r="X215" s="161"/>
      <c r="Y215" s="161"/>
      <c r="Z215" s="161"/>
      <c r="AA215" s="161"/>
      <c r="AB215" s="161"/>
      <c r="AC215" s="161"/>
      <c r="AD215" s="161"/>
      <c r="AE215" s="161"/>
      <c r="AF215" s="161"/>
      <c r="AG215" s="161"/>
      <c r="AH215" s="161"/>
      <c r="AI215" s="161"/>
      <c r="AJ215" s="161"/>
      <c r="AK215" s="161"/>
      <c r="AL215" s="162"/>
      <c r="AO215" s="16"/>
    </row>
    <row r="216" spans="1:41" ht="13.5" thickBot="1" x14ac:dyDescent="0.25">
      <c r="A216" s="15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O216" s="16"/>
    </row>
    <row r="217" spans="1:41" ht="23.25" x14ac:dyDescent="0.2">
      <c r="A217" s="15"/>
      <c r="B217" s="7"/>
      <c r="C217" s="7"/>
      <c r="D217" s="7"/>
      <c r="E217" s="7"/>
      <c r="F217" s="7"/>
      <c r="G217" s="7"/>
      <c r="H217" s="7"/>
      <c r="I217" s="7"/>
      <c r="J217" s="153" t="s">
        <v>6</v>
      </c>
      <c r="K217" s="154"/>
      <c r="L217" s="154"/>
      <c r="M217" s="154"/>
      <c r="N217" s="154"/>
      <c r="O217" s="154"/>
      <c r="P217" s="154"/>
      <c r="Q217" s="154"/>
      <c r="R217" s="154"/>
      <c r="S217" s="154"/>
      <c r="T217" s="154"/>
      <c r="U217" s="154"/>
      <c r="V217" s="154"/>
      <c r="W217" s="154"/>
      <c r="X217" s="154"/>
      <c r="Y217" s="154"/>
      <c r="Z217" s="154"/>
      <c r="AA217" s="154"/>
      <c r="AB217" s="154"/>
      <c r="AC217" s="155"/>
      <c r="AD217" s="7"/>
      <c r="AE217" s="7"/>
      <c r="AF217" s="7"/>
      <c r="AG217" s="7"/>
      <c r="AH217" s="7"/>
      <c r="AI217" s="7"/>
      <c r="AJ217" s="7"/>
      <c r="AK217" s="7"/>
      <c r="AL217" s="7"/>
      <c r="AO217" s="16"/>
    </row>
    <row r="218" spans="1:41" ht="15.75" x14ac:dyDescent="0.2">
      <c r="A218" s="15"/>
      <c r="B218" s="7"/>
      <c r="C218" s="7"/>
      <c r="D218" s="7"/>
      <c r="E218" s="7"/>
      <c r="F218" s="7"/>
      <c r="G218" s="7"/>
      <c r="H218" s="7"/>
      <c r="I218" s="7"/>
      <c r="J218" s="149" t="s">
        <v>113</v>
      </c>
      <c r="K218" s="150"/>
      <c r="L218" s="150"/>
      <c r="M218" s="150"/>
      <c r="N218" s="150"/>
      <c r="O218" s="150"/>
      <c r="P218" s="150"/>
      <c r="Q218" s="150"/>
      <c r="R218" s="150"/>
      <c r="S218" s="150"/>
      <c r="T218" s="150"/>
      <c r="U218" s="150"/>
      <c r="V218" s="150"/>
      <c r="W218" s="150"/>
      <c r="X218" s="150"/>
      <c r="Y218" s="150"/>
      <c r="Z218" s="150"/>
      <c r="AA218" s="151">
        <f>Z16</f>
        <v>0</v>
      </c>
      <c r="AB218" s="151"/>
      <c r="AC218" s="152"/>
      <c r="AD218" s="7"/>
      <c r="AE218" s="7"/>
      <c r="AF218" s="7"/>
      <c r="AG218" s="7"/>
      <c r="AH218" s="7"/>
      <c r="AI218" s="7"/>
      <c r="AJ218" s="7"/>
      <c r="AK218" s="7"/>
      <c r="AL218" s="7"/>
      <c r="AO218" s="16"/>
    </row>
    <row r="219" spans="1:41" x14ac:dyDescent="0.2">
      <c r="A219" s="15"/>
      <c r="B219" s="7"/>
      <c r="C219" s="7"/>
      <c r="D219" s="7"/>
      <c r="E219" s="7"/>
      <c r="F219" s="7"/>
      <c r="G219" s="7"/>
      <c r="H219" s="7"/>
      <c r="I219" s="7"/>
      <c r="J219" s="134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  <c r="Z219" s="135"/>
      <c r="AA219" s="135"/>
      <c r="AB219" s="135"/>
      <c r="AC219" s="136"/>
      <c r="AD219" s="7"/>
      <c r="AE219" s="7"/>
      <c r="AF219" s="7"/>
      <c r="AG219" s="7"/>
      <c r="AH219" s="7"/>
      <c r="AI219" s="7"/>
      <c r="AJ219" s="7"/>
      <c r="AK219" s="7"/>
      <c r="AL219" s="7"/>
      <c r="AO219" s="16"/>
    </row>
    <row r="220" spans="1:41" ht="15.75" x14ac:dyDescent="0.2">
      <c r="A220" s="15"/>
      <c r="B220" s="7"/>
      <c r="C220" s="7"/>
      <c r="D220" s="7"/>
      <c r="E220" s="7"/>
      <c r="F220" s="7"/>
      <c r="G220" s="7"/>
      <c r="H220" s="7"/>
      <c r="I220" s="7"/>
      <c r="J220" s="149" t="s">
        <v>54</v>
      </c>
      <c r="K220" s="150"/>
      <c r="L220" s="150"/>
      <c r="M220" s="150"/>
      <c r="N220" s="150"/>
      <c r="O220" s="150"/>
      <c r="P220" s="150"/>
      <c r="Q220" s="150"/>
      <c r="R220" s="150"/>
      <c r="S220" s="150"/>
      <c r="T220" s="150"/>
      <c r="U220" s="150"/>
      <c r="V220" s="150"/>
      <c r="W220" s="150"/>
      <c r="X220" s="150"/>
      <c r="Y220" s="150"/>
      <c r="Z220" s="150"/>
      <c r="AA220" s="151">
        <f>AL27</f>
        <v>0</v>
      </c>
      <c r="AB220" s="151"/>
      <c r="AC220" s="152"/>
      <c r="AD220" s="7"/>
      <c r="AE220" s="7"/>
      <c r="AF220" s="7"/>
      <c r="AG220" s="7"/>
      <c r="AH220" s="7"/>
      <c r="AI220" s="7"/>
      <c r="AJ220" s="7"/>
      <c r="AK220" s="7"/>
      <c r="AL220" s="7"/>
      <c r="AO220" s="16"/>
    </row>
    <row r="221" spans="1:41" x14ac:dyDescent="0.2">
      <c r="A221" s="15"/>
      <c r="B221" s="7"/>
      <c r="C221" s="7"/>
      <c r="D221" s="7"/>
      <c r="E221" s="7"/>
      <c r="F221" s="7"/>
      <c r="G221" s="7"/>
      <c r="H221" s="7"/>
      <c r="I221" s="7"/>
      <c r="J221" s="134"/>
      <c r="K221" s="135"/>
      <c r="L221" s="135"/>
      <c r="M221" s="135"/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  <c r="Y221" s="135"/>
      <c r="Z221" s="135"/>
      <c r="AA221" s="135"/>
      <c r="AB221" s="135"/>
      <c r="AC221" s="136"/>
      <c r="AD221" s="7"/>
      <c r="AE221" s="7"/>
      <c r="AF221" s="7"/>
      <c r="AG221" s="7"/>
      <c r="AH221" s="7"/>
      <c r="AI221" s="7"/>
      <c r="AJ221" s="7"/>
      <c r="AK221" s="7"/>
      <c r="AL221" s="7"/>
      <c r="AO221" s="16"/>
    </row>
    <row r="222" spans="1:41" ht="13.15" customHeight="1" x14ac:dyDescent="0.2">
      <c r="A222" s="15"/>
      <c r="B222" s="7"/>
      <c r="C222" s="7"/>
      <c r="D222" s="7"/>
      <c r="E222" s="7"/>
      <c r="F222" s="7"/>
      <c r="G222" s="7"/>
      <c r="H222" s="7"/>
      <c r="I222" s="7"/>
      <c r="J222" s="145" t="s">
        <v>87</v>
      </c>
      <c r="K222" s="146"/>
      <c r="L222" s="146"/>
      <c r="M222" s="146"/>
      <c r="N222" s="146"/>
      <c r="O222" s="146"/>
      <c r="P222" s="146"/>
      <c r="Q222" s="146"/>
      <c r="R222" s="146"/>
      <c r="S222" s="146"/>
      <c r="T222" s="146"/>
      <c r="U222" s="146"/>
      <c r="V222" s="146"/>
      <c r="W222" s="146"/>
      <c r="X222" s="146"/>
      <c r="Y222" s="146"/>
      <c r="Z222" s="146"/>
      <c r="AA222" s="147">
        <f>SUM(N47,AH47,N63,AH63)</f>
        <v>0</v>
      </c>
      <c r="AB222" s="147"/>
      <c r="AC222" s="148"/>
      <c r="AD222" s="7"/>
      <c r="AE222" s="7"/>
      <c r="AF222" s="7"/>
      <c r="AG222" s="7"/>
      <c r="AH222" s="7"/>
      <c r="AI222" s="7"/>
      <c r="AJ222" s="7"/>
      <c r="AK222" s="7"/>
      <c r="AL222" s="7"/>
      <c r="AO222" s="16"/>
    </row>
    <row r="223" spans="1:41" ht="13.9" customHeight="1" x14ac:dyDescent="0.2">
      <c r="A223" s="15"/>
      <c r="B223" s="7"/>
      <c r="C223" s="7"/>
      <c r="D223" s="7"/>
      <c r="E223" s="7"/>
      <c r="F223" s="7"/>
      <c r="G223" s="7"/>
      <c r="H223" s="7"/>
      <c r="I223" s="7"/>
      <c r="J223" s="145" t="s">
        <v>77</v>
      </c>
      <c r="K223" s="146"/>
      <c r="L223" s="146"/>
      <c r="M223" s="146"/>
      <c r="N223" s="146"/>
      <c r="O223" s="146"/>
      <c r="P223" s="146"/>
      <c r="Q223" s="146"/>
      <c r="R223" s="146"/>
      <c r="S223" s="146"/>
      <c r="T223" s="146"/>
      <c r="U223" s="146"/>
      <c r="V223" s="146"/>
      <c r="W223" s="146"/>
      <c r="X223" s="146"/>
      <c r="Y223" s="146"/>
      <c r="Z223" s="146"/>
      <c r="AA223" s="147">
        <f>SUM(N82,AH82,N98,AH98)</f>
        <v>0</v>
      </c>
      <c r="AB223" s="147"/>
      <c r="AC223" s="148"/>
      <c r="AD223" s="7"/>
      <c r="AE223" s="7"/>
      <c r="AF223" s="7"/>
      <c r="AG223" s="7"/>
      <c r="AH223" s="7"/>
      <c r="AI223" s="7"/>
      <c r="AJ223" s="7"/>
      <c r="AK223" s="7"/>
      <c r="AL223" s="7"/>
      <c r="AO223" s="16"/>
    </row>
    <row r="224" spans="1:41" x14ac:dyDescent="0.2">
      <c r="A224" s="15"/>
      <c r="B224" s="7"/>
      <c r="C224" s="7"/>
      <c r="D224" s="7"/>
      <c r="E224" s="7"/>
      <c r="F224" s="7"/>
      <c r="G224" s="7"/>
      <c r="H224" s="7"/>
      <c r="I224" s="7"/>
      <c r="J224" s="145" t="s">
        <v>78</v>
      </c>
      <c r="K224" s="146"/>
      <c r="L224" s="146"/>
      <c r="M224" s="146"/>
      <c r="N224" s="146"/>
      <c r="O224" s="146"/>
      <c r="P224" s="146"/>
      <c r="Q224" s="146"/>
      <c r="R224" s="146"/>
      <c r="S224" s="146"/>
      <c r="T224" s="146"/>
      <c r="U224" s="146"/>
      <c r="V224" s="146"/>
      <c r="W224" s="146"/>
      <c r="X224" s="146"/>
      <c r="Y224" s="146"/>
      <c r="Z224" s="146"/>
      <c r="AA224" s="147">
        <f>SUM(N117,AH117,N133,AH133)</f>
        <v>0</v>
      </c>
      <c r="AB224" s="147"/>
      <c r="AC224" s="148"/>
      <c r="AD224" s="7"/>
      <c r="AE224" s="7"/>
      <c r="AF224" s="7"/>
      <c r="AG224" s="7"/>
      <c r="AH224" s="7"/>
      <c r="AI224" s="7"/>
      <c r="AJ224" s="7"/>
      <c r="AK224" s="7"/>
      <c r="AL224" s="7"/>
      <c r="AO224" s="16"/>
    </row>
    <row r="225" spans="1:41" x14ac:dyDescent="0.2">
      <c r="A225" s="15"/>
      <c r="B225" s="7"/>
      <c r="C225" s="7"/>
      <c r="D225" s="7"/>
      <c r="E225" s="7"/>
      <c r="F225" s="7"/>
      <c r="G225" s="7"/>
      <c r="H225" s="7"/>
      <c r="I225" s="7"/>
      <c r="J225" s="145" t="s">
        <v>79</v>
      </c>
      <c r="K225" s="146"/>
      <c r="L225" s="146"/>
      <c r="M225" s="146"/>
      <c r="N225" s="146"/>
      <c r="O225" s="146"/>
      <c r="P225" s="146"/>
      <c r="Q225" s="146"/>
      <c r="R225" s="146"/>
      <c r="S225" s="146"/>
      <c r="T225" s="146"/>
      <c r="U225" s="146"/>
      <c r="V225" s="146"/>
      <c r="W225" s="146"/>
      <c r="X225" s="146"/>
      <c r="Y225" s="146"/>
      <c r="Z225" s="146"/>
      <c r="AA225" s="147">
        <f>SUM(N152,AH152,N168,AH168)</f>
        <v>0</v>
      </c>
      <c r="AB225" s="147"/>
      <c r="AC225" s="148"/>
      <c r="AD225" s="7"/>
      <c r="AE225" s="7"/>
      <c r="AF225" s="7"/>
      <c r="AG225" s="7"/>
      <c r="AH225" s="7"/>
      <c r="AI225" s="7"/>
      <c r="AJ225" s="7"/>
      <c r="AK225" s="7"/>
      <c r="AL225" s="7"/>
      <c r="AO225" s="16"/>
    </row>
    <row r="226" spans="1:41" x14ac:dyDescent="0.2">
      <c r="A226" s="15"/>
      <c r="B226" s="7"/>
      <c r="C226" s="7"/>
      <c r="D226" s="7"/>
      <c r="E226" s="7"/>
      <c r="F226" s="7"/>
      <c r="G226" s="7"/>
      <c r="H226" s="7"/>
      <c r="I226" s="7"/>
      <c r="J226" s="145" t="s">
        <v>80</v>
      </c>
      <c r="K226" s="146"/>
      <c r="L226" s="146"/>
      <c r="M226" s="146"/>
      <c r="N226" s="146"/>
      <c r="O226" s="146"/>
      <c r="P226" s="146"/>
      <c r="Q226" s="146"/>
      <c r="R226" s="146"/>
      <c r="S226" s="146"/>
      <c r="T226" s="146"/>
      <c r="U226" s="146"/>
      <c r="V226" s="146"/>
      <c r="W226" s="146"/>
      <c r="X226" s="146"/>
      <c r="Y226" s="146"/>
      <c r="Z226" s="146"/>
      <c r="AA226" s="147">
        <f>SUM(N187,AH187,N203,AH203)</f>
        <v>0</v>
      </c>
      <c r="AB226" s="147"/>
      <c r="AC226" s="148"/>
      <c r="AD226" s="7"/>
      <c r="AE226" s="7"/>
      <c r="AF226" s="7"/>
      <c r="AG226" s="7"/>
      <c r="AH226" s="7"/>
      <c r="AI226" s="7"/>
      <c r="AJ226" s="7"/>
      <c r="AK226" s="7"/>
      <c r="AL226" s="7"/>
      <c r="AO226" s="16"/>
    </row>
    <row r="227" spans="1:41" ht="15.75" x14ac:dyDescent="0.2">
      <c r="A227" s="15"/>
      <c r="B227" s="7"/>
      <c r="C227" s="7"/>
      <c r="D227" s="7"/>
      <c r="E227" s="7"/>
      <c r="F227" s="7"/>
      <c r="G227" s="7"/>
      <c r="H227" s="7"/>
      <c r="I227" s="7"/>
      <c r="J227" s="149" t="s">
        <v>7</v>
      </c>
      <c r="K227" s="150"/>
      <c r="L227" s="150"/>
      <c r="M227" s="150"/>
      <c r="N227" s="150"/>
      <c r="O227" s="150"/>
      <c r="P227" s="150"/>
      <c r="Q227" s="150"/>
      <c r="R227" s="150"/>
      <c r="S227" s="150"/>
      <c r="T227" s="150"/>
      <c r="U227" s="150"/>
      <c r="V227" s="150"/>
      <c r="W227" s="150"/>
      <c r="X227" s="150"/>
      <c r="Y227" s="150"/>
      <c r="Z227" s="150"/>
      <c r="AA227" s="151">
        <f>SUM(AA222:AC226)</f>
        <v>0</v>
      </c>
      <c r="AB227" s="151"/>
      <c r="AC227" s="152"/>
      <c r="AD227" s="7"/>
      <c r="AE227" s="7"/>
      <c r="AF227" s="7"/>
      <c r="AG227" s="7"/>
      <c r="AH227" s="7"/>
      <c r="AI227" s="7"/>
      <c r="AJ227" s="7"/>
      <c r="AK227" s="7"/>
      <c r="AL227" s="7"/>
      <c r="AO227" s="16"/>
    </row>
    <row r="228" spans="1:41" x14ac:dyDescent="0.2">
      <c r="A228" s="15"/>
      <c r="B228" s="7"/>
      <c r="C228" s="7"/>
      <c r="D228" s="7"/>
      <c r="E228" s="7"/>
      <c r="F228" s="7"/>
      <c r="G228" s="7"/>
      <c r="H228" s="7"/>
      <c r="I228" s="7"/>
      <c r="J228" s="134"/>
      <c r="K228" s="135"/>
      <c r="L228" s="135"/>
      <c r="M228" s="135"/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  <c r="Z228" s="135"/>
      <c r="AA228" s="135"/>
      <c r="AB228" s="135"/>
      <c r="AC228" s="136"/>
      <c r="AD228" s="7"/>
      <c r="AE228" s="7"/>
      <c r="AF228" s="7"/>
      <c r="AG228" s="7"/>
      <c r="AH228" s="7"/>
      <c r="AI228" s="7"/>
      <c r="AJ228" s="7"/>
      <c r="AK228" s="7"/>
      <c r="AL228" s="7"/>
      <c r="AO228" s="16"/>
    </row>
    <row r="229" spans="1:41" x14ac:dyDescent="0.2">
      <c r="A229" s="15"/>
      <c r="B229" s="7"/>
      <c r="C229" s="7"/>
      <c r="D229" s="7"/>
      <c r="E229" s="7"/>
      <c r="F229" s="7"/>
      <c r="G229" s="7"/>
      <c r="H229" s="7"/>
      <c r="I229" s="7"/>
      <c r="J229" s="137" t="s">
        <v>8</v>
      </c>
      <c r="K229" s="138"/>
      <c r="L229" s="138"/>
      <c r="M229" s="138"/>
      <c r="N229" s="138"/>
      <c r="O229" s="138"/>
      <c r="P229" s="138"/>
      <c r="Q229" s="138"/>
      <c r="R229" s="138"/>
      <c r="S229" s="138"/>
      <c r="T229" s="138"/>
      <c r="U229" s="138"/>
      <c r="V229" s="138"/>
      <c r="W229" s="138"/>
      <c r="X229" s="138"/>
      <c r="Y229" s="138"/>
      <c r="Z229" s="138"/>
      <c r="AA229" s="141">
        <f>SUM(AA218,AA220,AA227,)</f>
        <v>0</v>
      </c>
      <c r="AB229" s="141"/>
      <c r="AC229" s="142"/>
      <c r="AD229" s="7"/>
      <c r="AE229" s="7"/>
      <c r="AF229" s="7"/>
      <c r="AG229" s="7"/>
      <c r="AH229" s="7"/>
      <c r="AI229" s="7"/>
      <c r="AJ229" s="7"/>
      <c r="AK229" s="7"/>
      <c r="AL229" s="7"/>
      <c r="AO229" s="16"/>
    </row>
    <row r="230" spans="1:41" ht="13.15" customHeight="1" thickBot="1" x14ac:dyDescent="0.25">
      <c r="A230" s="15"/>
      <c r="B230" s="7"/>
      <c r="C230" s="7"/>
      <c r="D230" s="7"/>
      <c r="E230" s="7"/>
      <c r="F230" s="7"/>
      <c r="G230" s="7"/>
      <c r="H230" s="7"/>
      <c r="I230" s="7"/>
      <c r="J230" s="139"/>
      <c r="K230" s="140"/>
      <c r="L230" s="140"/>
      <c r="M230" s="140"/>
      <c r="N230" s="140"/>
      <c r="O230" s="140"/>
      <c r="P230" s="140"/>
      <c r="Q230" s="140"/>
      <c r="R230" s="140"/>
      <c r="S230" s="140"/>
      <c r="T230" s="140"/>
      <c r="U230" s="140"/>
      <c r="V230" s="140"/>
      <c r="W230" s="140"/>
      <c r="X230" s="140"/>
      <c r="Y230" s="140"/>
      <c r="Z230" s="140"/>
      <c r="AA230" s="143"/>
      <c r="AB230" s="143"/>
      <c r="AC230" s="144"/>
      <c r="AD230" s="7"/>
      <c r="AE230" s="7"/>
      <c r="AF230" s="7"/>
      <c r="AG230" s="7"/>
      <c r="AH230" s="7"/>
      <c r="AI230" s="7"/>
      <c r="AJ230" s="7"/>
      <c r="AK230" s="7"/>
      <c r="AL230" s="7"/>
      <c r="AO230" s="16"/>
    </row>
    <row r="231" spans="1:41" ht="13.15" customHeight="1" x14ac:dyDescent="0.2">
      <c r="A231" s="15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12"/>
      <c r="S231" s="12"/>
      <c r="T231" s="12"/>
      <c r="U231" s="12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O231" s="16"/>
    </row>
    <row r="232" spans="1:41" ht="13.9" customHeight="1" thickBot="1" x14ac:dyDescent="0.25">
      <c r="A232" s="20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21"/>
      <c r="S232" s="21"/>
      <c r="T232" s="21"/>
      <c r="U232" s="21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33"/>
      <c r="AG232" s="33"/>
      <c r="AH232" s="34"/>
      <c r="AI232" s="35"/>
      <c r="AJ232" s="34" t="s">
        <v>132</v>
      </c>
      <c r="AK232" s="35" t="s">
        <v>133</v>
      </c>
      <c r="AL232" s="35"/>
      <c r="AM232" s="35"/>
      <c r="AN232" s="35"/>
      <c r="AO232" s="36"/>
    </row>
  </sheetData>
  <sheetProtection algorithmName="SHA-512" hashValue="HRu2dhx/hd7LfQG1gqF3ZlZ9wt7JWV6Uti35paQo5Gr3jtCPTeO156BYWipGIdMaIcGDeylXVYbzBbZuWJvpsw==" saltValue="D2+qSM566Rp6e9Glzwzbog==" spinCount="100000" sheet="1" objects="1" scenarios="1" selectLockedCells="1"/>
  <mergeCells count="1488">
    <mergeCell ref="B16:Y16"/>
    <mergeCell ref="Z16:AN16"/>
    <mergeCell ref="B17:AN17"/>
    <mergeCell ref="Q27:S27"/>
    <mergeCell ref="B22:J23"/>
    <mergeCell ref="B8:AN8"/>
    <mergeCell ref="B9:C9"/>
    <mergeCell ref="D9:AN9"/>
    <mergeCell ref="B10:C10"/>
    <mergeCell ref="D10:AN10"/>
    <mergeCell ref="B11:C11"/>
    <mergeCell ref="D11:F11"/>
    <mergeCell ref="G11:H11"/>
    <mergeCell ref="I11:AN11"/>
    <mergeCell ref="B12:C12"/>
    <mergeCell ref="D12:F12"/>
    <mergeCell ref="G12:H12"/>
    <mergeCell ref="I12:AN12"/>
    <mergeCell ref="B13:AN13"/>
    <mergeCell ref="B14:K14"/>
    <mergeCell ref="L14:AN14"/>
    <mergeCell ref="B15:AN15"/>
    <mergeCell ref="B21:J21"/>
    <mergeCell ref="K21:P21"/>
    <mergeCell ref="B27:P27"/>
    <mergeCell ref="Q21:S21"/>
    <mergeCell ref="K22:L23"/>
    <mergeCell ref="M22:N23"/>
    <mergeCell ref="O22:P23"/>
    <mergeCell ref="Q22:S23"/>
    <mergeCell ref="U21:AI21"/>
    <mergeCell ref="U22:AI22"/>
    <mergeCell ref="U23:AI23"/>
    <mergeCell ref="U24:AI24"/>
    <mergeCell ref="B19:S19"/>
    <mergeCell ref="B20:S20"/>
    <mergeCell ref="U19:AN19"/>
    <mergeCell ref="U20:AI20"/>
    <mergeCell ref="AJ24:AK24"/>
    <mergeCell ref="AL24:AN24"/>
    <mergeCell ref="U25:AJ25"/>
    <mergeCell ref="U26:AJ26"/>
    <mergeCell ref="U27:AK27"/>
    <mergeCell ref="T19:T27"/>
    <mergeCell ref="B24:J25"/>
    <mergeCell ref="K24:L25"/>
    <mergeCell ref="M24:N25"/>
    <mergeCell ref="O24:P25"/>
    <mergeCell ref="Q24:S25"/>
    <mergeCell ref="B26:S26"/>
    <mergeCell ref="J228:AC228"/>
    <mergeCell ref="J229:Z230"/>
    <mergeCell ref="AA229:AC230"/>
    <mergeCell ref="AJ23:AK23"/>
    <mergeCell ref="AL23:AN23"/>
    <mergeCell ref="J225:Z225"/>
    <mergeCell ref="AA225:AC225"/>
    <mergeCell ref="J226:Z226"/>
    <mergeCell ref="AA226:AC226"/>
    <mergeCell ref="J227:Z227"/>
    <mergeCell ref="AA227:AC227"/>
    <mergeCell ref="J221:AC221"/>
    <mergeCell ref="J222:Z222"/>
    <mergeCell ref="AA222:AC222"/>
    <mergeCell ref="J223:Z223"/>
    <mergeCell ref="AA223:AC223"/>
    <mergeCell ref="J224:Z224"/>
    <mergeCell ref="AA224:AC224"/>
    <mergeCell ref="J217:AC217"/>
    <mergeCell ref="J218:Z218"/>
    <mergeCell ref="AA218:AC218"/>
    <mergeCell ref="J219:AC219"/>
    <mergeCell ref="J220:Z220"/>
    <mergeCell ref="AA220:AC220"/>
    <mergeCell ref="B204:AN204"/>
    <mergeCell ref="A205:AO205"/>
    <mergeCell ref="A206:AO210"/>
    <mergeCell ref="A213:AO213"/>
    <mergeCell ref="D215:L215"/>
    <mergeCell ref="M215:AL215"/>
    <mergeCell ref="AF202:AG202"/>
    <mergeCell ref="AH202:AK202"/>
    <mergeCell ref="B203:M203"/>
    <mergeCell ref="N203:Q203"/>
    <mergeCell ref="V203:AG203"/>
    <mergeCell ref="AH203:AK203"/>
    <mergeCell ref="AF201:AG201"/>
    <mergeCell ref="AH201:AK201"/>
    <mergeCell ref="AL201:AN203"/>
    <mergeCell ref="B202:H202"/>
    <mergeCell ref="L202:M202"/>
    <mergeCell ref="N202:Q202"/>
    <mergeCell ref="V202:AB202"/>
    <mergeCell ref="Y200:AA200"/>
    <mergeCell ref="AF200:AH200"/>
    <mergeCell ref="AI200:AK200"/>
    <mergeCell ref="AL200:AN200"/>
    <mergeCell ref="B201:H201"/>
    <mergeCell ref="L201:M201"/>
    <mergeCell ref="N201:Q201"/>
    <mergeCell ref="R201:T203"/>
    <mergeCell ref="V201:AB201"/>
    <mergeCell ref="Y199:AA199"/>
    <mergeCell ref="AF199:AH199"/>
    <mergeCell ref="AI199:AK199"/>
    <mergeCell ref="AL199:AN199"/>
    <mergeCell ref="B200:D200"/>
    <mergeCell ref="E200:G200"/>
    <mergeCell ref="L200:N200"/>
    <mergeCell ref="O200:Q200"/>
    <mergeCell ref="R200:T200"/>
    <mergeCell ref="V200:X200"/>
    <mergeCell ref="I202:K202"/>
    <mergeCell ref="I201:K201"/>
    <mergeCell ref="AC202:AE202"/>
    <mergeCell ref="AC201:AE201"/>
    <mergeCell ref="Y198:AA198"/>
    <mergeCell ref="AF198:AH198"/>
    <mergeCell ref="AI198:AK198"/>
    <mergeCell ref="AL198:AN198"/>
    <mergeCell ref="B199:D199"/>
    <mergeCell ref="E199:G199"/>
    <mergeCell ref="L199:N199"/>
    <mergeCell ref="O199:Q199"/>
    <mergeCell ref="R199:T199"/>
    <mergeCell ref="V199:X199"/>
    <mergeCell ref="Y197:AA197"/>
    <mergeCell ref="AF197:AH197"/>
    <mergeCell ref="AI197:AK197"/>
    <mergeCell ref="AL197:AN197"/>
    <mergeCell ref="B198:D198"/>
    <mergeCell ref="E198:G198"/>
    <mergeCell ref="L198:N198"/>
    <mergeCell ref="O198:Q198"/>
    <mergeCell ref="R198:T198"/>
    <mergeCell ref="V198:X198"/>
    <mergeCell ref="O194:Q194"/>
    <mergeCell ref="R194:T194"/>
    <mergeCell ref="V194:X194"/>
    <mergeCell ref="Y196:AA196"/>
    <mergeCell ref="AF196:AH196"/>
    <mergeCell ref="AI196:AK196"/>
    <mergeCell ref="AL196:AN196"/>
    <mergeCell ref="B197:D197"/>
    <mergeCell ref="E197:G197"/>
    <mergeCell ref="L197:N197"/>
    <mergeCell ref="O197:Q197"/>
    <mergeCell ref="R197:T197"/>
    <mergeCell ref="V197:X197"/>
    <mergeCell ref="Y195:AA195"/>
    <mergeCell ref="AF195:AH195"/>
    <mergeCell ref="AI195:AK195"/>
    <mergeCell ref="AL195:AN195"/>
    <mergeCell ref="B196:D196"/>
    <mergeCell ref="E196:G196"/>
    <mergeCell ref="L196:N196"/>
    <mergeCell ref="O196:Q196"/>
    <mergeCell ref="R196:T196"/>
    <mergeCell ref="V196:X196"/>
    <mergeCell ref="E192:G192"/>
    <mergeCell ref="L192:N192"/>
    <mergeCell ref="O192:Q192"/>
    <mergeCell ref="R192:T192"/>
    <mergeCell ref="V192:X192"/>
    <mergeCell ref="AC190:AE200"/>
    <mergeCell ref="AF190:AH190"/>
    <mergeCell ref="AI190:AK190"/>
    <mergeCell ref="AL190:AN190"/>
    <mergeCell ref="B191:D191"/>
    <mergeCell ref="E191:G191"/>
    <mergeCell ref="L191:N191"/>
    <mergeCell ref="O191:Q191"/>
    <mergeCell ref="R191:T191"/>
    <mergeCell ref="V191:X191"/>
    <mergeCell ref="Y194:AA194"/>
    <mergeCell ref="AF194:AH194"/>
    <mergeCell ref="AI194:AK194"/>
    <mergeCell ref="AL194:AN194"/>
    <mergeCell ref="B195:D195"/>
    <mergeCell ref="E195:G195"/>
    <mergeCell ref="L195:N195"/>
    <mergeCell ref="O195:Q195"/>
    <mergeCell ref="R195:T195"/>
    <mergeCell ref="V195:X195"/>
    <mergeCell ref="Y193:AA193"/>
    <mergeCell ref="AF193:AH193"/>
    <mergeCell ref="AI193:AK193"/>
    <mergeCell ref="AL193:AN193"/>
    <mergeCell ref="B194:D194"/>
    <mergeCell ref="E194:G194"/>
    <mergeCell ref="L194:N194"/>
    <mergeCell ref="B189:T189"/>
    <mergeCell ref="V189:AN189"/>
    <mergeCell ref="B190:D190"/>
    <mergeCell ref="E190:G190"/>
    <mergeCell ref="I190:K200"/>
    <mergeCell ref="L190:N190"/>
    <mergeCell ref="O190:Q190"/>
    <mergeCell ref="R190:T190"/>
    <mergeCell ref="V190:X190"/>
    <mergeCell ref="Y190:AA190"/>
    <mergeCell ref="AH186:AK186"/>
    <mergeCell ref="B187:M187"/>
    <mergeCell ref="N187:Q187"/>
    <mergeCell ref="V187:AG187"/>
    <mergeCell ref="AH187:AK187"/>
    <mergeCell ref="B188:T188"/>
    <mergeCell ref="V188:AN188"/>
    <mergeCell ref="Y192:AA192"/>
    <mergeCell ref="AF192:AH192"/>
    <mergeCell ref="AI192:AK192"/>
    <mergeCell ref="AL192:AN192"/>
    <mergeCell ref="B193:D193"/>
    <mergeCell ref="E193:G193"/>
    <mergeCell ref="L193:N193"/>
    <mergeCell ref="O193:Q193"/>
    <mergeCell ref="R193:T193"/>
    <mergeCell ref="V193:X193"/>
    <mergeCell ref="Y191:AA191"/>
    <mergeCell ref="AF191:AH191"/>
    <mergeCell ref="AI191:AK191"/>
    <mergeCell ref="AL191:AN191"/>
    <mergeCell ref="B192:D192"/>
    <mergeCell ref="AF185:AG185"/>
    <mergeCell ref="AH185:AK185"/>
    <mergeCell ref="AL185:AN187"/>
    <mergeCell ref="B186:H186"/>
    <mergeCell ref="L186:M186"/>
    <mergeCell ref="N186:Q186"/>
    <mergeCell ref="V186:AB186"/>
    <mergeCell ref="AF186:AG186"/>
    <mergeCell ref="AF184:AH184"/>
    <mergeCell ref="AI184:AK184"/>
    <mergeCell ref="AL184:AN184"/>
    <mergeCell ref="B185:H185"/>
    <mergeCell ref="L185:M185"/>
    <mergeCell ref="N185:Q185"/>
    <mergeCell ref="R185:T187"/>
    <mergeCell ref="V185:AB185"/>
    <mergeCell ref="I186:K186"/>
    <mergeCell ref="I185:K185"/>
    <mergeCell ref="AC186:AE186"/>
    <mergeCell ref="AC185:AE185"/>
    <mergeCell ref="AF179:AH179"/>
    <mergeCell ref="AI179:AK179"/>
    <mergeCell ref="AL179:AN179"/>
    <mergeCell ref="B180:D180"/>
    <mergeCell ref="AF183:AH183"/>
    <mergeCell ref="AI183:AK183"/>
    <mergeCell ref="AL183:AN183"/>
    <mergeCell ref="B184:D184"/>
    <mergeCell ref="E184:G184"/>
    <mergeCell ref="L184:N184"/>
    <mergeCell ref="O184:Q184"/>
    <mergeCell ref="R184:T184"/>
    <mergeCell ref="V184:X184"/>
    <mergeCell ref="Y184:AA184"/>
    <mergeCell ref="AF182:AH182"/>
    <mergeCell ref="AI182:AK182"/>
    <mergeCell ref="AL182:AN182"/>
    <mergeCell ref="B183:D183"/>
    <mergeCell ref="E183:G183"/>
    <mergeCell ref="L183:N183"/>
    <mergeCell ref="O183:Q183"/>
    <mergeCell ref="R183:T183"/>
    <mergeCell ref="V183:X183"/>
    <mergeCell ref="Y183:AA183"/>
    <mergeCell ref="I174:K184"/>
    <mergeCell ref="B176:D176"/>
    <mergeCell ref="E176:G176"/>
    <mergeCell ref="L176:N176"/>
    <mergeCell ref="E180:G180"/>
    <mergeCell ref="L180:N180"/>
    <mergeCell ref="O180:Q180"/>
    <mergeCell ref="R180:T180"/>
    <mergeCell ref="O174:Q174"/>
    <mergeCell ref="R174:T174"/>
    <mergeCell ref="V174:X174"/>
    <mergeCell ref="Y174:AA174"/>
    <mergeCell ref="AC174:AE184"/>
    <mergeCell ref="O176:Q176"/>
    <mergeCell ref="R176:T176"/>
    <mergeCell ref="V176:X176"/>
    <mergeCell ref="Y176:AA176"/>
    <mergeCell ref="AF181:AH181"/>
    <mergeCell ref="AI181:AK181"/>
    <mergeCell ref="AL181:AN181"/>
    <mergeCell ref="B182:D182"/>
    <mergeCell ref="E182:G182"/>
    <mergeCell ref="L182:N182"/>
    <mergeCell ref="O182:Q182"/>
    <mergeCell ref="R182:T182"/>
    <mergeCell ref="V182:X182"/>
    <mergeCell ref="Y182:AA182"/>
    <mergeCell ref="AF180:AH180"/>
    <mergeCell ref="AI180:AK180"/>
    <mergeCell ref="AL180:AN180"/>
    <mergeCell ref="B181:D181"/>
    <mergeCell ref="E181:G181"/>
    <mergeCell ref="L181:N181"/>
    <mergeCell ref="O181:Q181"/>
    <mergeCell ref="R181:T181"/>
    <mergeCell ref="V181:X181"/>
    <mergeCell ref="Y181:AA181"/>
    <mergeCell ref="O177:Q177"/>
    <mergeCell ref="R177:T177"/>
    <mergeCell ref="V177:X177"/>
    <mergeCell ref="B169:AN169"/>
    <mergeCell ref="B170:AN170"/>
    <mergeCell ref="B171:AN171"/>
    <mergeCell ref="B172:AN172"/>
    <mergeCell ref="B173:T173"/>
    <mergeCell ref="U173:U203"/>
    <mergeCell ref="V173:AN173"/>
    <mergeCell ref="B174:D174"/>
    <mergeCell ref="E174:G174"/>
    <mergeCell ref="V180:X180"/>
    <mergeCell ref="Y180:AA180"/>
    <mergeCell ref="AF178:AH178"/>
    <mergeCell ref="AI178:AK178"/>
    <mergeCell ref="AL178:AN178"/>
    <mergeCell ref="B179:D179"/>
    <mergeCell ref="E179:G179"/>
    <mergeCell ref="L179:N179"/>
    <mergeCell ref="O179:Q179"/>
    <mergeCell ref="R179:T179"/>
    <mergeCell ref="V179:X179"/>
    <mergeCell ref="Y179:AA179"/>
    <mergeCell ref="AF174:AH174"/>
    <mergeCell ref="AI174:AK174"/>
    <mergeCell ref="AL174:AN174"/>
    <mergeCell ref="B175:D175"/>
    <mergeCell ref="E175:G175"/>
    <mergeCell ref="L175:N175"/>
    <mergeCell ref="O175:Q175"/>
    <mergeCell ref="R175:T175"/>
    <mergeCell ref="V175:X175"/>
    <mergeCell ref="Y175:AA175"/>
    <mergeCell ref="L174:N174"/>
    <mergeCell ref="AF175:AH175"/>
    <mergeCell ref="AI175:AK175"/>
    <mergeCell ref="AL175:AN175"/>
    <mergeCell ref="AF177:AH177"/>
    <mergeCell ref="AI177:AK177"/>
    <mergeCell ref="AL177:AN177"/>
    <mergeCell ref="B178:D178"/>
    <mergeCell ref="E178:G178"/>
    <mergeCell ref="L178:N178"/>
    <mergeCell ref="O178:Q178"/>
    <mergeCell ref="R178:T178"/>
    <mergeCell ref="V178:X178"/>
    <mergeCell ref="Y178:AA178"/>
    <mergeCell ref="AF176:AH176"/>
    <mergeCell ref="AI176:AK176"/>
    <mergeCell ref="AL176:AN176"/>
    <mergeCell ref="B177:D177"/>
    <mergeCell ref="E177:G177"/>
    <mergeCell ref="L177:N177"/>
    <mergeCell ref="Y177:AA177"/>
    <mergeCell ref="Y165:AA165"/>
    <mergeCell ref="AF165:AH165"/>
    <mergeCell ref="AI165:AK165"/>
    <mergeCell ref="AL165:AN165"/>
    <mergeCell ref="B166:H166"/>
    <mergeCell ref="L166:M166"/>
    <mergeCell ref="N166:Q166"/>
    <mergeCell ref="R166:T168"/>
    <mergeCell ref="V166:AB166"/>
    <mergeCell ref="Y164:AA164"/>
    <mergeCell ref="AF164:AH164"/>
    <mergeCell ref="AI164:AK164"/>
    <mergeCell ref="AL164:AN164"/>
    <mergeCell ref="B165:D165"/>
    <mergeCell ref="E165:G165"/>
    <mergeCell ref="L165:N165"/>
    <mergeCell ref="O165:Q165"/>
    <mergeCell ref="R165:T165"/>
    <mergeCell ref="V165:X165"/>
    <mergeCell ref="AF167:AG167"/>
    <mergeCell ref="AH167:AK167"/>
    <mergeCell ref="B168:M168"/>
    <mergeCell ref="N168:Q168"/>
    <mergeCell ref="V168:AG168"/>
    <mergeCell ref="AH168:AK168"/>
    <mergeCell ref="AF166:AG166"/>
    <mergeCell ref="AH166:AK166"/>
    <mergeCell ref="AL166:AN168"/>
    <mergeCell ref="B167:H167"/>
    <mergeCell ref="L167:M167"/>
    <mergeCell ref="N167:Q167"/>
    <mergeCell ref="V167:AB167"/>
    <mergeCell ref="Y163:AA163"/>
    <mergeCell ref="AF163:AH163"/>
    <mergeCell ref="AI163:AK163"/>
    <mergeCell ref="AL163:AN163"/>
    <mergeCell ref="B164:D164"/>
    <mergeCell ref="E164:G164"/>
    <mergeCell ref="L164:N164"/>
    <mergeCell ref="O164:Q164"/>
    <mergeCell ref="R164:T164"/>
    <mergeCell ref="V164:X164"/>
    <mergeCell ref="Y162:AA162"/>
    <mergeCell ref="AF162:AH162"/>
    <mergeCell ref="AI162:AK162"/>
    <mergeCell ref="AL162:AN162"/>
    <mergeCell ref="B163:D163"/>
    <mergeCell ref="E163:G163"/>
    <mergeCell ref="L163:N163"/>
    <mergeCell ref="O163:Q163"/>
    <mergeCell ref="R163:T163"/>
    <mergeCell ref="V163:X163"/>
    <mergeCell ref="V159:X159"/>
    <mergeCell ref="Y161:AA161"/>
    <mergeCell ref="AF161:AH161"/>
    <mergeCell ref="AI161:AK161"/>
    <mergeCell ref="AL161:AN161"/>
    <mergeCell ref="B162:D162"/>
    <mergeCell ref="E162:G162"/>
    <mergeCell ref="L162:N162"/>
    <mergeCell ref="O162:Q162"/>
    <mergeCell ref="R162:T162"/>
    <mergeCell ref="V162:X162"/>
    <mergeCell ref="Y160:AA160"/>
    <mergeCell ref="AF160:AH160"/>
    <mergeCell ref="AI160:AK160"/>
    <mergeCell ref="AL160:AN160"/>
    <mergeCell ref="B161:D161"/>
    <mergeCell ref="E161:G161"/>
    <mergeCell ref="L161:N161"/>
    <mergeCell ref="O161:Q161"/>
    <mergeCell ref="R161:T161"/>
    <mergeCell ref="V161:X161"/>
    <mergeCell ref="O157:Q157"/>
    <mergeCell ref="R157:T157"/>
    <mergeCell ref="V157:X157"/>
    <mergeCell ref="AC155:AE165"/>
    <mergeCell ref="AF155:AH155"/>
    <mergeCell ref="AI155:AK155"/>
    <mergeCell ref="AL155:AN155"/>
    <mergeCell ref="B156:D156"/>
    <mergeCell ref="E156:G156"/>
    <mergeCell ref="L156:N156"/>
    <mergeCell ref="O156:Q156"/>
    <mergeCell ref="R156:T156"/>
    <mergeCell ref="V156:X156"/>
    <mergeCell ref="Y159:AA159"/>
    <mergeCell ref="AF159:AH159"/>
    <mergeCell ref="AI159:AK159"/>
    <mergeCell ref="AL159:AN159"/>
    <mergeCell ref="B160:D160"/>
    <mergeCell ref="E160:G160"/>
    <mergeCell ref="L160:N160"/>
    <mergeCell ref="O160:Q160"/>
    <mergeCell ref="R160:T160"/>
    <mergeCell ref="V160:X160"/>
    <mergeCell ref="Y158:AA158"/>
    <mergeCell ref="AF158:AH158"/>
    <mergeCell ref="AI158:AK158"/>
    <mergeCell ref="AL158:AN158"/>
    <mergeCell ref="B159:D159"/>
    <mergeCell ref="E159:G159"/>
    <mergeCell ref="L159:N159"/>
    <mergeCell ref="O159:Q159"/>
    <mergeCell ref="R159:T159"/>
    <mergeCell ref="B155:D155"/>
    <mergeCell ref="E155:G155"/>
    <mergeCell ref="I155:K165"/>
    <mergeCell ref="L155:N155"/>
    <mergeCell ref="O155:Q155"/>
    <mergeCell ref="R155:T155"/>
    <mergeCell ref="V155:X155"/>
    <mergeCell ref="Y155:AA155"/>
    <mergeCell ref="AH151:AK151"/>
    <mergeCell ref="B152:M152"/>
    <mergeCell ref="N152:Q152"/>
    <mergeCell ref="V152:AG152"/>
    <mergeCell ref="AH152:AK152"/>
    <mergeCell ref="B153:T153"/>
    <mergeCell ref="V153:AN153"/>
    <mergeCell ref="Y157:AA157"/>
    <mergeCell ref="AF157:AH157"/>
    <mergeCell ref="AI157:AK157"/>
    <mergeCell ref="AL157:AN157"/>
    <mergeCell ref="B158:D158"/>
    <mergeCell ref="E158:G158"/>
    <mergeCell ref="L158:N158"/>
    <mergeCell ref="O158:Q158"/>
    <mergeCell ref="R158:T158"/>
    <mergeCell ref="V158:X158"/>
    <mergeCell ref="Y156:AA156"/>
    <mergeCell ref="AF156:AH156"/>
    <mergeCell ref="AI156:AK156"/>
    <mergeCell ref="AL156:AN156"/>
    <mergeCell ref="B157:D157"/>
    <mergeCell ref="E157:G157"/>
    <mergeCell ref="L157:N157"/>
    <mergeCell ref="AF150:AG150"/>
    <mergeCell ref="AH150:AK150"/>
    <mergeCell ref="AL150:AN152"/>
    <mergeCell ref="B151:H151"/>
    <mergeCell ref="L151:M151"/>
    <mergeCell ref="N151:Q151"/>
    <mergeCell ref="V151:AB151"/>
    <mergeCell ref="AF151:AG151"/>
    <mergeCell ref="AF149:AH149"/>
    <mergeCell ref="AI149:AK149"/>
    <mergeCell ref="AL149:AN149"/>
    <mergeCell ref="B150:H150"/>
    <mergeCell ref="L150:M150"/>
    <mergeCell ref="N150:Q150"/>
    <mergeCell ref="R150:T152"/>
    <mergeCell ref="V150:AB150"/>
    <mergeCell ref="B154:T154"/>
    <mergeCell ref="V154:AN154"/>
    <mergeCell ref="AF144:AH144"/>
    <mergeCell ref="AI144:AK144"/>
    <mergeCell ref="AL144:AN144"/>
    <mergeCell ref="B145:D145"/>
    <mergeCell ref="AF148:AH148"/>
    <mergeCell ref="AI148:AK148"/>
    <mergeCell ref="AL148:AN148"/>
    <mergeCell ref="B149:D149"/>
    <mergeCell ref="E149:G149"/>
    <mergeCell ref="L149:N149"/>
    <mergeCell ref="O149:Q149"/>
    <mergeCell ref="R149:T149"/>
    <mergeCell ref="V149:X149"/>
    <mergeCell ref="Y149:AA149"/>
    <mergeCell ref="AF147:AH147"/>
    <mergeCell ref="AI147:AK147"/>
    <mergeCell ref="AL147:AN147"/>
    <mergeCell ref="B148:D148"/>
    <mergeCell ref="E148:G148"/>
    <mergeCell ref="L148:N148"/>
    <mergeCell ref="O148:Q148"/>
    <mergeCell ref="R148:T148"/>
    <mergeCell ref="V148:X148"/>
    <mergeCell ref="Y148:AA148"/>
    <mergeCell ref="I139:K149"/>
    <mergeCell ref="B141:D141"/>
    <mergeCell ref="E141:G141"/>
    <mergeCell ref="L141:N141"/>
    <mergeCell ref="E145:G145"/>
    <mergeCell ref="L145:N145"/>
    <mergeCell ref="O145:Q145"/>
    <mergeCell ref="R145:T145"/>
    <mergeCell ref="O139:Q139"/>
    <mergeCell ref="R139:T139"/>
    <mergeCell ref="V139:X139"/>
    <mergeCell ref="Y139:AA139"/>
    <mergeCell ref="AC139:AE149"/>
    <mergeCell ref="O141:Q141"/>
    <mergeCell ref="R141:T141"/>
    <mergeCell ref="V141:X141"/>
    <mergeCell ref="Y141:AA141"/>
    <mergeCell ref="AF146:AH146"/>
    <mergeCell ref="AI146:AK146"/>
    <mergeCell ref="AL146:AN146"/>
    <mergeCell ref="B147:D147"/>
    <mergeCell ref="E147:G147"/>
    <mergeCell ref="L147:N147"/>
    <mergeCell ref="O147:Q147"/>
    <mergeCell ref="R147:T147"/>
    <mergeCell ref="V147:X147"/>
    <mergeCell ref="Y147:AA147"/>
    <mergeCell ref="AF145:AH145"/>
    <mergeCell ref="AI145:AK145"/>
    <mergeCell ref="AL145:AN145"/>
    <mergeCell ref="B146:D146"/>
    <mergeCell ref="E146:G146"/>
    <mergeCell ref="L146:N146"/>
    <mergeCell ref="O146:Q146"/>
    <mergeCell ref="R146:T146"/>
    <mergeCell ref="V146:X146"/>
    <mergeCell ref="Y146:AA146"/>
    <mergeCell ref="O142:Q142"/>
    <mergeCell ref="R142:T142"/>
    <mergeCell ref="V142:X142"/>
    <mergeCell ref="B134:AN134"/>
    <mergeCell ref="B135:AN135"/>
    <mergeCell ref="B136:AN136"/>
    <mergeCell ref="B137:AN137"/>
    <mergeCell ref="B138:T138"/>
    <mergeCell ref="U138:U168"/>
    <mergeCell ref="V138:AN138"/>
    <mergeCell ref="B139:D139"/>
    <mergeCell ref="E139:G139"/>
    <mergeCell ref="V145:X145"/>
    <mergeCell ref="Y145:AA145"/>
    <mergeCell ref="AF143:AH143"/>
    <mergeCell ref="AI143:AK143"/>
    <mergeCell ref="AL143:AN143"/>
    <mergeCell ref="B144:D144"/>
    <mergeCell ref="E144:G144"/>
    <mergeCell ref="L144:N144"/>
    <mergeCell ref="O144:Q144"/>
    <mergeCell ref="R144:T144"/>
    <mergeCell ref="V144:X144"/>
    <mergeCell ref="Y144:AA144"/>
    <mergeCell ref="AF139:AH139"/>
    <mergeCell ref="AI139:AK139"/>
    <mergeCell ref="AL139:AN139"/>
    <mergeCell ref="B140:D140"/>
    <mergeCell ref="E140:G140"/>
    <mergeCell ref="L140:N140"/>
    <mergeCell ref="O140:Q140"/>
    <mergeCell ref="R140:T140"/>
    <mergeCell ref="V140:X140"/>
    <mergeCell ref="Y140:AA140"/>
    <mergeCell ref="L139:N139"/>
    <mergeCell ref="AF140:AH140"/>
    <mergeCell ref="AI140:AK140"/>
    <mergeCell ref="AL140:AN140"/>
    <mergeCell ref="AF142:AH142"/>
    <mergeCell ref="AI142:AK142"/>
    <mergeCell ref="AL142:AN142"/>
    <mergeCell ref="B143:D143"/>
    <mergeCell ref="E143:G143"/>
    <mergeCell ref="L143:N143"/>
    <mergeCell ref="O143:Q143"/>
    <mergeCell ref="R143:T143"/>
    <mergeCell ref="V143:X143"/>
    <mergeCell ref="Y143:AA143"/>
    <mergeCell ref="AF141:AH141"/>
    <mergeCell ref="AI141:AK141"/>
    <mergeCell ref="AL141:AN141"/>
    <mergeCell ref="B142:D142"/>
    <mergeCell ref="E142:G142"/>
    <mergeCell ref="L142:N142"/>
    <mergeCell ref="Y142:AA142"/>
    <mergeCell ref="Y130:AA130"/>
    <mergeCell ref="AF130:AH130"/>
    <mergeCell ref="AI130:AK130"/>
    <mergeCell ref="AL130:AN130"/>
    <mergeCell ref="B131:H131"/>
    <mergeCell ref="L131:M131"/>
    <mergeCell ref="N131:Q131"/>
    <mergeCell ref="R131:T133"/>
    <mergeCell ref="V131:AB131"/>
    <mergeCell ref="Y129:AA129"/>
    <mergeCell ref="AF129:AH129"/>
    <mergeCell ref="AI129:AK129"/>
    <mergeCell ref="AL129:AN129"/>
    <mergeCell ref="B130:D130"/>
    <mergeCell ref="E130:G130"/>
    <mergeCell ref="L130:N130"/>
    <mergeCell ref="O130:Q130"/>
    <mergeCell ref="R130:T130"/>
    <mergeCell ref="V130:X130"/>
    <mergeCell ref="AF132:AG132"/>
    <mergeCell ref="AH132:AK132"/>
    <mergeCell ref="B133:M133"/>
    <mergeCell ref="N133:Q133"/>
    <mergeCell ref="V133:AG133"/>
    <mergeCell ref="AH133:AK133"/>
    <mergeCell ref="AF131:AG131"/>
    <mergeCell ref="AH131:AK131"/>
    <mergeCell ref="AL131:AN133"/>
    <mergeCell ref="B132:H132"/>
    <mergeCell ref="L132:M132"/>
    <mergeCell ref="N132:Q132"/>
    <mergeCell ref="V132:AB132"/>
    <mergeCell ref="Y128:AA128"/>
    <mergeCell ref="AF128:AH128"/>
    <mergeCell ref="AI128:AK128"/>
    <mergeCell ref="AL128:AN128"/>
    <mergeCell ref="B129:D129"/>
    <mergeCell ref="E129:G129"/>
    <mergeCell ref="L129:N129"/>
    <mergeCell ref="O129:Q129"/>
    <mergeCell ref="R129:T129"/>
    <mergeCell ref="V129:X129"/>
    <mergeCell ref="Y127:AA127"/>
    <mergeCell ref="AF127:AH127"/>
    <mergeCell ref="AI127:AK127"/>
    <mergeCell ref="AL127:AN127"/>
    <mergeCell ref="B128:D128"/>
    <mergeCell ref="E128:G128"/>
    <mergeCell ref="L128:N128"/>
    <mergeCell ref="O128:Q128"/>
    <mergeCell ref="R128:T128"/>
    <mergeCell ref="V128:X128"/>
    <mergeCell ref="V124:X124"/>
    <mergeCell ref="Y126:AA126"/>
    <mergeCell ref="AF126:AH126"/>
    <mergeCell ref="AI126:AK126"/>
    <mergeCell ref="AL126:AN126"/>
    <mergeCell ref="B127:D127"/>
    <mergeCell ref="E127:G127"/>
    <mergeCell ref="L127:N127"/>
    <mergeCell ref="O127:Q127"/>
    <mergeCell ref="R127:T127"/>
    <mergeCell ref="V127:X127"/>
    <mergeCell ref="Y125:AA125"/>
    <mergeCell ref="AF125:AH125"/>
    <mergeCell ref="AI125:AK125"/>
    <mergeCell ref="AL125:AN125"/>
    <mergeCell ref="B126:D126"/>
    <mergeCell ref="E126:G126"/>
    <mergeCell ref="L126:N126"/>
    <mergeCell ref="O126:Q126"/>
    <mergeCell ref="R126:T126"/>
    <mergeCell ref="V126:X126"/>
    <mergeCell ref="O122:Q122"/>
    <mergeCell ref="R122:T122"/>
    <mergeCell ref="V122:X122"/>
    <mergeCell ref="AC120:AE130"/>
    <mergeCell ref="AF120:AH120"/>
    <mergeCell ref="AI120:AK120"/>
    <mergeCell ref="AL120:AN120"/>
    <mergeCell ref="B121:D121"/>
    <mergeCell ref="E121:G121"/>
    <mergeCell ref="L121:N121"/>
    <mergeCell ref="O121:Q121"/>
    <mergeCell ref="R121:T121"/>
    <mergeCell ref="V121:X121"/>
    <mergeCell ref="Y124:AA124"/>
    <mergeCell ref="AF124:AH124"/>
    <mergeCell ref="AI124:AK124"/>
    <mergeCell ref="AL124:AN124"/>
    <mergeCell ref="B125:D125"/>
    <mergeCell ref="E125:G125"/>
    <mergeCell ref="L125:N125"/>
    <mergeCell ref="O125:Q125"/>
    <mergeCell ref="R125:T125"/>
    <mergeCell ref="V125:X125"/>
    <mergeCell ref="Y123:AA123"/>
    <mergeCell ref="AF123:AH123"/>
    <mergeCell ref="AI123:AK123"/>
    <mergeCell ref="AL123:AN123"/>
    <mergeCell ref="B124:D124"/>
    <mergeCell ref="E124:G124"/>
    <mergeCell ref="L124:N124"/>
    <mergeCell ref="O124:Q124"/>
    <mergeCell ref="R124:T124"/>
    <mergeCell ref="B120:D120"/>
    <mergeCell ref="E120:G120"/>
    <mergeCell ref="I120:K130"/>
    <mergeCell ref="L120:N120"/>
    <mergeCell ref="O120:Q120"/>
    <mergeCell ref="R120:T120"/>
    <mergeCell ref="V120:X120"/>
    <mergeCell ref="Y120:AA120"/>
    <mergeCell ref="AH116:AK116"/>
    <mergeCell ref="B117:M117"/>
    <mergeCell ref="N117:Q117"/>
    <mergeCell ref="V117:AG117"/>
    <mergeCell ref="AH117:AK117"/>
    <mergeCell ref="B118:T118"/>
    <mergeCell ref="V118:AN118"/>
    <mergeCell ref="Y122:AA122"/>
    <mergeCell ref="AF122:AH122"/>
    <mergeCell ref="AI122:AK122"/>
    <mergeCell ref="AL122:AN122"/>
    <mergeCell ref="B123:D123"/>
    <mergeCell ref="E123:G123"/>
    <mergeCell ref="L123:N123"/>
    <mergeCell ref="O123:Q123"/>
    <mergeCell ref="R123:T123"/>
    <mergeCell ref="V123:X123"/>
    <mergeCell ref="Y121:AA121"/>
    <mergeCell ref="AF121:AH121"/>
    <mergeCell ref="AI121:AK121"/>
    <mergeCell ref="AL121:AN121"/>
    <mergeCell ref="B122:D122"/>
    <mergeCell ref="E122:G122"/>
    <mergeCell ref="L122:N122"/>
    <mergeCell ref="AF115:AG115"/>
    <mergeCell ref="AH115:AK115"/>
    <mergeCell ref="AL115:AN117"/>
    <mergeCell ref="B116:H116"/>
    <mergeCell ref="L116:M116"/>
    <mergeCell ref="N116:Q116"/>
    <mergeCell ref="V116:AB116"/>
    <mergeCell ref="AF116:AG116"/>
    <mergeCell ref="AF114:AH114"/>
    <mergeCell ref="AI114:AK114"/>
    <mergeCell ref="AL114:AN114"/>
    <mergeCell ref="B115:H115"/>
    <mergeCell ref="L115:M115"/>
    <mergeCell ref="N115:Q115"/>
    <mergeCell ref="R115:T117"/>
    <mergeCell ref="V115:AB115"/>
    <mergeCell ref="B119:T119"/>
    <mergeCell ref="V119:AN119"/>
    <mergeCell ref="B114:D114"/>
    <mergeCell ref="E114:G114"/>
    <mergeCell ref="L114:N114"/>
    <mergeCell ref="O114:Q114"/>
    <mergeCell ref="R114:T114"/>
    <mergeCell ref="V114:X114"/>
    <mergeCell ref="Y114:AA114"/>
    <mergeCell ref="AF112:AH112"/>
    <mergeCell ref="AI112:AK112"/>
    <mergeCell ref="AL112:AN112"/>
    <mergeCell ref="B113:D113"/>
    <mergeCell ref="E113:G113"/>
    <mergeCell ref="L113:N113"/>
    <mergeCell ref="O113:Q113"/>
    <mergeCell ref="R113:T113"/>
    <mergeCell ref="V113:X113"/>
    <mergeCell ref="Y113:AA113"/>
    <mergeCell ref="I104:K114"/>
    <mergeCell ref="B106:D106"/>
    <mergeCell ref="E106:G106"/>
    <mergeCell ref="L106:N106"/>
    <mergeCell ref="E110:G110"/>
    <mergeCell ref="L110:N110"/>
    <mergeCell ref="O110:Q110"/>
    <mergeCell ref="R110:T110"/>
    <mergeCell ref="B112:D112"/>
    <mergeCell ref="E112:G112"/>
    <mergeCell ref="L112:N112"/>
    <mergeCell ref="O112:Q112"/>
    <mergeCell ref="R112:T112"/>
    <mergeCell ref="V112:X112"/>
    <mergeCell ref="Y112:AA112"/>
    <mergeCell ref="AF110:AH110"/>
    <mergeCell ref="AI110:AK110"/>
    <mergeCell ref="AL110:AN110"/>
    <mergeCell ref="B111:D111"/>
    <mergeCell ref="E111:G111"/>
    <mergeCell ref="L111:N111"/>
    <mergeCell ref="O111:Q111"/>
    <mergeCell ref="R111:T111"/>
    <mergeCell ref="V111:X111"/>
    <mergeCell ref="Y111:AA111"/>
    <mergeCell ref="B110:D110"/>
    <mergeCell ref="O105:Q105"/>
    <mergeCell ref="R105:T105"/>
    <mergeCell ref="V105:X105"/>
    <mergeCell ref="Y105:AA105"/>
    <mergeCell ref="L104:N104"/>
    <mergeCell ref="O104:Q104"/>
    <mergeCell ref="R104:T104"/>
    <mergeCell ref="V104:X104"/>
    <mergeCell ref="Y104:AA104"/>
    <mergeCell ref="AC104:AE114"/>
    <mergeCell ref="O106:Q106"/>
    <mergeCell ref="R106:T106"/>
    <mergeCell ref="V106:X106"/>
    <mergeCell ref="Y106:AA106"/>
    <mergeCell ref="B108:D108"/>
    <mergeCell ref="E108:G108"/>
    <mergeCell ref="L108:N108"/>
    <mergeCell ref="B107:D107"/>
    <mergeCell ref="E107:G107"/>
    <mergeCell ref="L107:N107"/>
    <mergeCell ref="B104:D104"/>
    <mergeCell ref="E104:G104"/>
    <mergeCell ref="AF111:AH111"/>
    <mergeCell ref="AI111:AK111"/>
    <mergeCell ref="AL111:AN111"/>
    <mergeCell ref="O107:Q107"/>
    <mergeCell ref="R107:T107"/>
    <mergeCell ref="V107:X107"/>
    <mergeCell ref="AF109:AH109"/>
    <mergeCell ref="AI109:AK109"/>
    <mergeCell ref="AL109:AN109"/>
    <mergeCell ref="AF113:AH113"/>
    <mergeCell ref="AI113:AK113"/>
    <mergeCell ref="AL113:AN113"/>
    <mergeCell ref="AF105:AH105"/>
    <mergeCell ref="AI105:AK105"/>
    <mergeCell ref="AL105:AN105"/>
    <mergeCell ref="AF107:AH107"/>
    <mergeCell ref="AI107:AK107"/>
    <mergeCell ref="AL107:AN107"/>
    <mergeCell ref="O108:Q108"/>
    <mergeCell ref="R108:T108"/>
    <mergeCell ref="V108:X108"/>
    <mergeCell ref="Y108:AA108"/>
    <mergeCell ref="AF106:AH106"/>
    <mergeCell ref="AI106:AK106"/>
    <mergeCell ref="AL106:AN106"/>
    <mergeCell ref="Y107:AA107"/>
    <mergeCell ref="U103:U133"/>
    <mergeCell ref="V103:AN103"/>
    <mergeCell ref="V110:X110"/>
    <mergeCell ref="Y110:AA110"/>
    <mergeCell ref="AF108:AH108"/>
    <mergeCell ref="AI108:AK108"/>
    <mergeCell ref="AL108:AN108"/>
    <mergeCell ref="B109:D109"/>
    <mergeCell ref="E109:G109"/>
    <mergeCell ref="L109:N109"/>
    <mergeCell ref="Y95:AA95"/>
    <mergeCell ref="AF95:AH95"/>
    <mergeCell ref="AI95:AK95"/>
    <mergeCell ref="AL95:AN95"/>
    <mergeCell ref="B96:H96"/>
    <mergeCell ref="L96:M96"/>
    <mergeCell ref="N96:Q96"/>
    <mergeCell ref="R96:T98"/>
    <mergeCell ref="V96:AB96"/>
    <mergeCell ref="Y94:AA94"/>
    <mergeCell ref="AF94:AH94"/>
    <mergeCell ref="AI94:AK94"/>
    <mergeCell ref="AL94:AN94"/>
    <mergeCell ref="B95:D95"/>
    <mergeCell ref="E95:G95"/>
    <mergeCell ref="L95:N95"/>
    <mergeCell ref="O95:Q95"/>
    <mergeCell ref="R95:T95"/>
    <mergeCell ref="V95:X95"/>
    <mergeCell ref="AF97:AG97"/>
    <mergeCell ref="AH97:AK97"/>
    <mergeCell ref="B98:M98"/>
    <mergeCell ref="N98:Q98"/>
    <mergeCell ref="V98:AG98"/>
    <mergeCell ref="AH98:AK98"/>
    <mergeCell ref="AF96:AG96"/>
    <mergeCell ref="AH96:AK96"/>
    <mergeCell ref="AL96:AN98"/>
    <mergeCell ref="B97:H97"/>
    <mergeCell ref="L97:M97"/>
    <mergeCell ref="N97:Q97"/>
    <mergeCell ref="V97:AB97"/>
    <mergeCell ref="Y93:AA93"/>
    <mergeCell ref="AF93:AH93"/>
    <mergeCell ref="AI93:AK93"/>
    <mergeCell ref="AL93:AN93"/>
    <mergeCell ref="B94:D94"/>
    <mergeCell ref="E94:G94"/>
    <mergeCell ref="L94:N94"/>
    <mergeCell ref="O94:Q94"/>
    <mergeCell ref="R94:T94"/>
    <mergeCell ref="V94:X94"/>
    <mergeCell ref="Y92:AA92"/>
    <mergeCell ref="AF92:AH92"/>
    <mergeCell ref="AI92:AK92"/>
    <mergeCell ref="AL92:AN92"/>
    <mergeCell ref="B93:D93"/>
    <mergeCell ref="E93:G93"/>
    <mergeCell ref="L93:N93"/>
    <mergeCell ref="O93:Q93"/>
    <mergeCell ref="R93:T93"/>
    <mergeCell ref="V93:X93"/>
    <mergeCell ref="AC97:AE97"/>
    <mergeCell ref="AC96:AE96"/>
    <mergeCell ref="V89:X89"/>
    <mergeCell ref="Y91:AA91"/>
    <mergeCell ref="AF91:AH91"/>
    <mergeCell ref="AI91:AK91"/>
    <mergeCell ref="AL91:AN91"/>
    <mergeCell ref="B92:D92"/>
    <mergeCell ref="E92:G92"/>
    <mergeCell ref="L92:N92"/>
    <mergeCell ref="O92:Q92"/>
    <mergeCell ref="R92:T92"/>
    <mergeCell ref="V92:X92"/>
    <mergeCell ref="Y90:AA90"/>
    <mergeCell ref="AF90:AH90"/>
    <mergeCell ref="AI90:AK90"/>
    <mergeCell ref="AL90:AN90"/>
    <mergeCell ref="B91:D91"/>
    <mergeCell ref="E91:G91"/>
    <mergeCell ref="L91:N91"/>
    <mergeCell ref="O91:Q91"/>
    <mergeCell ref="R91:T91"/>
    <mergeCell ref="V91:X91"/>
    <mergeCell ref="O87:Q87"/>
    <mergeCell ref="R87:T87"/>
    <mergeCell ref="V87:X87"/>
    <mergeCell ref="AC85:AE95"/>
    <mergeCell ref="AF85:AH85"/>
    <mergeCell ref="AI85:AK85"/>
    <mergeCell ref="AL85:AN85"/>
    <mergeCell ref="B86:D86"/>
    <mergeCell ref="E86:G86"/>
    <mergeCell ref="L86:N86"/>
    <mergeCell ref="O86:Q86"/>
    <mergeCell ref="R86:T86"/>
    <mergeCell ref="V86:X86"/>
    <mergeCell ref="Y89:AA89"/>
    <mergeCell ref="AF89:AH89"/>
    <mergeCell ref="AI89:AK89"/>
    <mergeCell ref="AL89:AN89"/>
    <mergeCell ref="B90:D90"/>
    <mergeCell ref="E90:G90"/>
    <mergeCell ref="L90:N90"/>
    <mergeCell ref="O90:Q90"/>
    <mergeCell ref="R90:T90"/>
    <mergeCell ref="V90:X90"/>
    <mergeCell ref="Y88:AA88"/>
    <mergeCell ref="AF88:AH88"/>
    <mergeCell ref="AI88:AK88"/>
    <mergeCell ref="AL88:AN88"/>
    <mergeCell ref="B89:D89"/>
    <mergeCell ref="E89:G89"/>
    <mergeCell ref="L89:N89"/>
    <mergeCell ref="O89:Q89"/>
    <mergeCell ref="R89:T89"/>
    <mergeCell ref="B85:D85"/>
    <mergeCell ref="E85:G85"/>
    <mergeCell ref="I85:K95"/>
    <mergeCell ref="L85:N85"/>
    <mergeCell ref="O85:Q85"/>
    <mergeCell ref="R85:T85"/>
    <mergeCell ref="V85:X85"/>
    <mergeCell ref="Y85:AA85"/>
    <mergeCell ref="AH81:AK81"/>
    <mergeCell ref="B82:M82"/>
    <mergeCell ref="N82:Q82"/>
    <mergeCell ref="V82:AG82"/>
    <mergeCell ref="AH82:AK82"/>
    <mergeCell ref="B83:T83"/>
    <mergeCell ref="V83:AN83"/>
    <mergeCell ref="Y87:AA87"/>
    <mergeCell ref="AF87:AH87"/>
    <mergeCell ref="AI87:AK87"/>
    <mergeCell ref="AL87:AN87"/>
    <mergeCell ref="B88:D88"/>
    <mergeCell ref="E88:G88"/>
    <mergeCell ref="L88:N88"/>
    <mergeCell ref="O88:Q88"/>
    <mergeCell ref="R88:T88"/>
    <mergeCell ref="V88:X88"/>
    <mergeCell ref="Y86:AA86"/>
    <mergeCell ref="AF86:AH86"/>
    <mergeCell ref="AI86:AK86"/>
    <mergeCell ref="AL86:AN86"/>
    <mergeCell ref="B87:D87"/>
    <mergeCell ref="E87:G87"/>
    <mergeCell ref="L87:N87"/>
    <mergeCell ref="AF80:AG80"/>
    <mergeCell ref="AH80:AK80"/>
    <mergeCell ref="AL80:AN82"/>
    <mergeCell ref="B81:H81"/>
    <mergeCell ref="L81:M81"/>
    <mergeCell ref="N81:Q81"/>
    <mergeCell ref="V81:AB81"/>
    <mergeCell ref="AF81:AG81"/>
    <mergeCell ref="AF79:AH79"/>
    <mergeCell ref="AI79:AK79"/>
    <mergeCell ref="AL79:AN79"/>
    <mergeCell ref="B80:H80"/>
    <mergeCell ref="L80:M80"/>
    <mergeCell ref="N80:Q80"/>
    <mergeCell ref="R80:T82"/>
    <mergeCell ref="V80:AB80"/>
    <mergeCell ref="B84:T84"/>
    <mergeCell ref="V84:AN84"/>
    <mergeCell ref="I81:K81"/>
    <mergeCell ref="AC81:AE81"/>
    <mergeCell ref="AC80:AE80"/>
    <mergeCell ref="I80:K80"/>
    <mergeCell ref="AF74:AH74"/>
    <mergeCell ref="AI74:AK74"/>
    <mergeCell ref="AL74:AN74"/>
    <mergeCell ref="B75:D75"/>
    <mergeCell ref="AF78:AH78"/>
    <mergeCell ref="AI78:AK78"/>
    <mergeCell ref="AL78:AN78"/>
    <mergeCell ref="B79:D79"/>
    <mergeCell ref="E79:G79"/>
    <mergeCell ref="L79:N79"/>
    <mergeCell ref="O79:Q79"/>
    <mergeCell ref="R79:T79"/>
    <mergeCell ref="V79:X79"/>
    <mergeCell ref="Y79:AA79"/>
    <mergeCell ref="AF77:AH77"/>
    <mergeCell ref="AI77:AK77"/>
    <mergeCell ref="AL77:AN77"/>
    <mergeCell ref="B78:D78"/>
    <mergeCell ref="E78:G78"/>
    <mergeCell ref="L78:N78"/>
    <mergeCell ref="O78:Q78"/>
    <mergeCell ref="R78:T78"/>
    <mergeCell ref="V78:X78"/>
    <mergeCell ref="Y78:AA78"/>
    <mergeCell ref="I69:K79"/>
    <mergeCell ref="B71:D71"/>
    <mergeCell ref="E71:G71"/>
    <mergeCell ref="L71:N71"/>
    <mergeCell ref="E75:G75"/>
    <mergeCell ref="L75:N75"/>
    <mergeCell ref="O75:Q75"/>
    <mergeCell ref="R75:T75"/>
    <mergeCell ref="O69:Q69"/>
    <mergeCell ref="R69:T69"/>
    <mergeCell ref="V69:X69"/>
    <mergeCell ref="Y69:AA69"/>
    <mergeCell ref="AC69:AE79"/>
    <mergeCell ref="O71:Q71"/>
    <mergeCell ref="R71:T71"/>
    <mergeCell ref="V71:X71"/>
    <mergeCell ref="Y71:AA71"/>
    <mergeCell ref="AF76:AH76"/>
    <mergeCell ref="AI76:AK76"/>
    <mergeCell ref="AL76:AN76"/>
    <mergeCell ref="B77:D77"/>
    <mergeCell ref="E77:G77"/>
    <mergeCell ref="L77:N77"/>
    <mergeCell ref="O77:Q77"/>
    <mergeCell ref="R77:T77"/>
    <mergeCell ref="V77:X77"/>
    <mergeCell ref="Y77:AA77"/>
    <mergeCell ref="AF75:AH75"/>
    <mergeCell ref="AI75:AK75"/>
    <mergeCell ref="AL75:AN75"/>
    <mergeCell ref="B76:D76"/>
    <mergeCell ref="E76:G76"/>
    <mergeCell ref="L76:N76"/>
    <mergeCell ref="O76:Q76"/>
    <mergeCell ref="R76:T76"/>
    <mergeCell ref="V76:X76"/>
    <mergeCell ref="Y76:AA76"/>
    <mergeCell ref="O72:Q72"/>
    <mergeCell ref="R72:T72"/>
    <mergeCell ref="V72:X72"/>
    <mergeCell ref="B64:AN64"/>
    <mergeCell ref="B65:AN65"/>
    <mergeCell ref="B66:AN66"/>
    <mergeCell ref="B67:AN67"/>
    <mergeCell ref="B68:T68"/>
    <mergeCell ref="U68:U98"/>
    <mergeCell ref="V68:AN68"/>
    <mergeCell ref="B69:D69"/>
    <mergeCell ref="E69:G69"/>
    <mergeCell ref="V75:X75"/>
    <mergeCell ref="Y75:AA75"/>
    <mergeCell ref="AF73:AH73"/>
    <mergeCell ref="AI73:AK73"/>
    <mergeCell ref="AL73:AN73"/>
    <mergeCell ref="B74:D74"/>
    <mergeCell ref="E74:G74"/>
    <mergeCell ref="L74:N74"/>
    <mergeCell ref="O74:Q74"/>
    <mergeCell ref="R74:T74"/>
    <mergeCell ref="V74:X74"/>
    <mergeCell ref="Y74:AA74"/>
    <mergeCell ref="AF69:AH69"/>
    <mergeCell ref="AI69:AK69"/>
    <mergeCell ref="AL69:AN69"/>
    <mergeCell ref="B70:D70"/>
    <mergeCell ref="E70:G70"/>
    <mergeCell ref="L70:N70"/>
    <mergeCell ref="O70:Q70"/>
    <mergeCell ref="R70:T70"/>
    <mergeCell ref="V70:X70"/>
    <mergeCell ref="Y70:AA70"/>
    <mergeCell ref="L69:N69"/>
    <mergeCell ref="AF70:AH70"/>
    <mergeCell ref="AI70:AK70"/>
    <mergeCell ref="AL70:AN70"/>
    <mergeCell ref="AF72:AH72"/>
    <mergeCell ref="AI72:AK72"/>
    <mergeCell ref="AL72:AN72"/>
    <mergeCell ref="B73:D73"/>
    <mergeCell ref="E73:G73"/>
    <mergeCell ref="L73:N73"/>
    <mergeCell ref="O73:Q73"/>
    <mergeCell ref="R73:T73"/>
    <mergeCell ref="V73:X73"/>
    <mergeCell ref="Y73:AA73"/>
    <mergeCell ref="AF71:AH71"/>
    <mergeCell ref="AI71:AK71"/>
    <mergeCell ref="AL71:AN71"/>
    <mergeCell ref="B72:D72"/>
    <mergeCell ref="E72:G72"/>
    <mergeCell ref="L72:N72"/>
    <mergeCell ref="Y72:AA72"/>
    <mergeCell ref="Y60:AA60"/>
    <mergeCell ref="AF60:AH60"/>
    <mergeCell ref="AI60:AK60"/>
    <mergeCell ref="AL60:AN60"/>
    <mergeCell ref="B61:H61"/>
    <mergeCell ref="L61:M61"/>
    <mergeCell ref="N61:Q61"/>
    <mergeCell ref="R61:T63"/>
    <mergeCell ref="V61:AB61"/>
    <mergeCell ref="Y59:AA59"/>
    <mergeCell ref="AF59:AH59"/>
    <mergeCell ref="AI59:AK59"/>
    <mergeCell ref="AL59:AN59"/>
    <mergeCell ref="B60:D60"/>
    <mergeCell ref="E60:G60"/>
    <mergeCell ref="L60:N60"/>
    <mergeCell ref="O60:Q60"/>
    <mergeCell ref="R60:T60"/>
    <mergeCell ref="V60:X60"/>
    <mergeCell ref="AF62:AG62"/>
    <mergeCell ref="AH62:AK62"/>
    <mergeCell ref="B63:M63"/>
    <mergeCell ref="N63:Q63"/>
    <mergeCell ref="V63:AG63"/>
    <mergeCell ref="AH63:AK63"/>
    <mergeCell ref="AF61:AG61"/>
    <mergeCell ref="AH61:AK61"/>
    <mergeCell ref="AL61:AN63"/>
    <mergeCell ref="B62:H62"/>
    <mergeCell ref="L62:M62"/>
    <mergeCell ref="N62:Q62"/>
    <mergeCell ref="V62:AB62"/>
    <mergeCell ref="Y58:AA58"/>
    <mergeCell ref="AF58:AH58"/>
    <mergeCell ref="AI58:AK58"/>
    <mergeCell ref="AL58:AN58"/>
    <mergeCell ref="B59:D59"/>
    <mergeCell ref="E59:G59"/>
    <mergeCell ref="L59:N59"/>
    <mergeCell ref="O59:Q59"/>
    <mergeCell ref="R59:T59"/>
    <mergeCell ref="V59:X59"/>
    <mergeCell ref="Y57:AA57"/>
    <mergeCell ref="AF57:AH57"/>
    <mergeCell ref="AI57:AK57"/>
    <mergeCell ref="AL57:AN57"/>
    <mergeCell ref="B58:D58"/>
    <mergeCell ref="E58:G58"/>
    <mergeCell ref="L58:N58"/>
    <mergeCell ref="O58:Q58"/>
    <mergeCell ref="R58:T58"/>
    <mergeCell ref="V58:X58"/>
    <mergeCell ref="AI56:AK56"/>
    <mergeCell ref="AL56:AN56"/>
    <mergeCell ref="B57:D57"/>
    <mergeCell ref="E57:G57"/>
    <mergeCell ref="L57:N57"/>
    <mergeCell ref="O57:Q57"/>
    <mergeCell ref="R57:T57"/>
    <mergeCell ref="V57:X57"/>
    <mergeCell ref="Y55:AA55"/>
    <mergeCell ref="AF55:AH55"/>
    <mergeCell ref="AI55:AK55"/>
    <mergeCell ref="AL55:AN55"/>
    <mergeCell ref="B56:D56"/>
    <mergeCell ref="E56:G56"/>
    <mergeCell ref="L56:N56"/>
    <mergeCell ref="O56:Q56"/>
    <mergeCell ref="R56:T56"/>
    <mergeCell ref="V56:X56"/>
    <mergeCell ref="B51:D51"/>
    <mergeCell ref="E51:G51"/>
    <mergeCell ref="L51:N51"/>
    <mergeCell ref="O51:Q51"/>
    <mergeCell ref="R51:T51"/>
    <mergeCell ref="V51:X51"/>
    <mergeCell ref="Y54:AA54"/>
    <mergeCell ref="AF54:AH54"/>
    <mergeCell ref="AI54:AK54"/>
    <mergeCell ref="AL54:AN54"/>
    <mergeCell ref="B55:D55"/>
    <mergeCell ref="E55:G55"/>
    <mergeCell ref="L55:N55"/>
    <mergeCell ref="O55:Q55"/>
    <mergeCell ref="R55:T55"/>
    <mergeCell ref="V55:X55"/>
    <mergeCell ref="Y53:AA53"/>
    <mergeCell ref="AF53:AH53"/>
    <mergeCell ref="AI53:AK53"/>
    <mergeCell ref="AL53:AN53"/>
    <mergeCell ref="B54:D54"/>
    <mergeCell ref="E54:G54"/>
    <mergeCell ref="L54:N54"/>
    <mergeCell ref="O54:Q54"/>
    <mergeCell ref="R54:T54"/>
    <mergeCell ref="V54:X54"/>
    <mergeCell ref="AC50:AE60"/>
    <mergeCell ref="AF50:AH50"/>
    <mergeCell ref="AI50:AK50"/>
    <mergeCell ref="AL50:AN50"/>
    <mergeCell ref="Y56:AA56"/>
    <mergeCell ref="AF56:AH56"/>
    <mergeCell ref="Y51:AA51"/>
    <mergeCell ref="AF51:AH51"/>
    <mergeCell ref="AI51:AK51"/>
    <mergeCell ref="AL51:AN51"/>
    <mergeCell ref="B48:AN48"/>
    <mergeCell ref="B49:T49"/>
    <mergeCell ref="U49:U63"/>
    <mergeCell ref="V49:AN49"/>
    <mergeCell ref="B50:D50"/>
    <mergeCell ref="E50:G50"/>
    <mergeCell ref="I50:K60"/>
    <mergeCell ref="L50:N50"/>
    <mergeCell ref="O50:Q50"/>
    <mergeCell ref="R50:T50"/>
    <mergeCell ref="Y52:AA52"/>
    <mergeCell ref="AF52:AH52"/>
    <mergeCell ref="AI52:AK52"/>
    <mergeCell ref="AL52:AN52"/>
    <mergeCell ref="B53:D53"/>
    <mergeCell ref="E53:G53"/>
    <mergeCell ref="L53:N53"/>
    <mergeCell ref="O53:Q53"/>
    <mergeCell ref="R53:T53"/>
    <mergeCell ref="V53:X53"/>
    <mergeCell ref="B52:D52"/>
    <mergeCell ref="E52:G52"/>
    <mergeCell ref="L52:N52"/>
    <mergeCell ref="O52:Q52"/>
    <mergeCell ref="V50:X50"/>
    <mergeCell ref="Y50:AA50"/>
    <mergeCell ref="R52:T52"/>
    <mergeCell ref="V52:X52"/>
    <mergeCell ref="AF46:AG46"/>
    <mergeCell ref="AH46:AK46"/>
    <mergeCell ref="B47:M47"/>
    <mergeCell ref="N47:Q47"/>
    <mergeCell ref="V47:AG47"/>
    <mergeCell ref="AH47:AK47"/>
    <mergeCell ref="AF45:AG45"/>
    <mergeCell ref="AH45:AK45"/>
    <mergeCell ref="AL45:AN47"/>
    <mergeCell ref="B46:H46"/>
    <mergeCell ref="L46:M46"/>
    <mergeCell ref="N46:Q46"/>
    <mergeCell ref="V46:AB46"/>
    <mergeCell ref="Y44:AA44"/>
    <mergeCell ref="AF44:AH44"/>
    <mergeCell ref="AI44:AK44"/>
    <mergeCell ref="AL44:AN44"/>
    <mergeCell ref="B45:H45"/>
    <mergeCell ref="L45:M45"/>
    <mergeCell ref="N45:Q45"/>
    <mergeCell ref="R45:T47"/>
    <mergeCell ref="V45:AB45"/>
    <mergeCell ref="I45:K45"/>
    <mergeCell ref="I46:K46"/>
    <mergeCell ref="Y43:AA43"/>
    <mergeCell ref="AF43:AH43"/>
    <mergeCell ref="AI43:AK43"/>
    <mergeCell ref="AL43:AN43"/>
    <mergeCell ref="B44:D44"/>
    <mergeCell ref="E44:G44"/>
    <mergeCell ref="L44:N44"/>
    <mergeCell ref="O44:Q44"/>
    <mergeCell ref="R44:T44"/>
    <mergeCell ref="V44:X44"/>
    <mergeCell ref="Y42:AA42"/>
    <mergeCell ref="AF42:AH42"/>
    <mergeCell ref="AI42:AK42"/>
    <mergeCell ref="AL42:AN42"/>
    <mergeCell ref="B43:D43"/>
    <mergeCell ref="E43:G43"/>
    <mergeCell ref="L43:N43"/>
    <mergeCell ref="O43:Q43"/>
    <mergeCell ref="R43:T43"/>
    <mergeCell ref="V43:X43"/>
    <mergeCell ref="AF41:AH41"/>
    <mergeCell ref="AI41:AK41"/>
    <mergeCell ref="AL41:AN41"/>
    <mergeCell ref="B42:D42"/>
    <mergeCell ref="E42:G42"/>
    <mergeCell ref="L42:N42"/>
    <mergeCell ref="O42:Q42"/>
    <mergeCell ref="R42:T42"/>
    <mergeCell ref="V42:X42"/>
    <mergeCell ref="Y40:AA40"/>
    <mergeCell ref="AF40:AH40"/>
    <mergeCell ref="AI40:AK40"/>
    <mergeCell ref="AL40:AN40"/>
    <mergeCell ref="B41:D41"/>
    <mergeCell ref="E41:G41"/>
    <mergeCell ref="L41:N41"/>
    <mergeCell ref="O41:Q41"/>
    <mergeCell ref="R41:T41"/>
    <mergeCell ref="V41:X41"/>
    <mergeCell ref="B18:AN18"/>
    <mergeCell ref="R35:T35"/>
    <mergeCell ref="V35:X35"/>
    <mergeCell ref="Y35:AA35"/>
    <mergeCell ref="AF35:AH35"/>
    <mergeCell ref="AI35:AK35"/>
    <mergeCell ref="AL35:AN35"/>
    <mergeCell ref="V34:X34"/>
    <mergeCell ref="Y34:AA34"/>
    <mergeCell ref="AC34:AE44"/>
    <mergeCell ref="AF34:AH34"/>
    <mergeCell ref="AI34:AK34"/>
    <mergeCell ref="AL34:AN34"/>
    <mergeCell ref="Y36:AA36"/>
    <mergeCell ref="AF36:AH36"/>
    <mergeCell ref="AI36:AK36"/>
    <mergeCell ref="AL36:AN36"/>
    <mergeCell ref="B34:D34"/>
    <mergeCell ref="E34:G34"/>
    <mergeCell ref="I34:K44"/>
    <mergeCell ref="Y39:AA39"/>
    <mergeCell ref="AF39:AH39"/>
    <mergeCell ref="AI39:AK39"/>
    <mergeCell ref="AL39:AN39"/>
    <mergeCell ref="B40:D40"/>
    <mergeCell ref="E40:G40"/>
    <mergeCell ref="L40:N40"/>
    <mergeCell ref="O40:Q40"/>
    <mergeCell ref="R40:T40"/>
    <mergeCell ref="V40:X40"/>
    <mergeCell ref="Y38:AA38"/>
    <mergeCell ref="AF38:AH38"/>
    <mergeCell ref="A1:AO5"/>
    <mergeCell ref="A6:A204"/>
    <mergeCell ref="B6:AL6"/>
    <mergeCell ref="AO6:AO204"/>
    <mergeCell ref="B7:AN7"/>
    <mergeCell ref="B28:AN28"/>
    <mergeCell ref="B29:AN29"/>
    <mergeCell ref="B30:AN30"/>
    <mergeCell ref="B31:AN31"/>
    <mergeCell ref="B32:AN32"/>
    <mergeCell ref="B33:T33"/>
    <mergeCell ref="V33:AN33"/>
    <mergeCell ref="AL25:AN25"/>
    <mergeCell ref="AL26:AN26"/>
    <mergeCell ref="AL27:AN27"/>
    <mergeCell ref="AJ21:AK21"/>
    <mergeCell ref="AL21:AN21"/>
    <mergeCell ref="AJ22:AK22"/>
    <mergeCell ref="AL22:AN22"/>
    <mergeCell ref="I96:K96"/>
    <mergeCell ref="B37:D37"/>
    <mergeCell ref="E37:G37"/>
    <mergeCell ref="L37:N37"/>
    <mergeCell ref="O37:Q37"/>
    <mergeCell ref="R37:T37"/>
    <mergeCell ref="V37:X37"/>
    <mergeCell ref="B36:D36"/>
    <mergeCell ref="E36:G36"/>
    <mergeCell ref="L36:N36"/>
    <mergeCell ref="O36:Q36"/>
    <mergeCell ref="R36:T36"/>
    <mergeCell ref="V36:X36"/>
    <mergeCell ref="B102:AN102"/>
    <mergeCell ref="B103:T103"/>
    <mergeCell ref="O109:Q109"/>
    <mergeCell ref="R109:T109"/>
    <mergeCell ref="V109:X109"/>
    <mergeCell ref="Y109:AA109"/>
    <mergeCell ref="L34:N34"/>
    <mergeCell ref="O34:Q34"/>
    <mergeCell ref="R34:T34"/>
    <mergeCell ref="B35:D35"/>
    <mergeCell ref="E35:G35"/>
    <mergeCell ref="L35:N35"/>
    <mergeCell ref="O35:Q35"/>
    <mergeCell ref="Y37:AA37"/>
    <mergeCell ref="AF37:AH37"/>
    <mergeCell ref="AI37:AK37"/>
    <mergeCell ref="AL37:AN37"/>
    <mergeCell ref="B38:D38"/>
    <mergeCell ref="AI38:AK38"/>
    <mergeCell ref="AL38:AN38"/>
    <mergeCell ref="B39:D39"/>
    <mergeCell ref="E39:G39"/>
    <mergeCell ref="L39:N39"/>
    <mergeCell ref="O39:Q39"/>
    <mergeCell ref="R39:T39"/>
    <mergeCell ref="V39:X39"/>
    <mergeCell ref="E38:G38"/>
    <mergeCell ref="L38:N38"/>
    <mergeCell ref="O38:Q38"/>
    <mergeCell ref="R38:T38"/>
    <mergeCell ref="V38:X38"/>
    <mergeCell ref="Y41:AA41"/>
    <mergeCell ref="AF104:AH104"/>
    <mergeCell ref="AI104:AK104"/>
    <mergeCell ref="AL104:AN104"/>
    <mergeCell ref="B105:D105"/>
    <mergeCell ref="E105:G105"/>
    <mergeCell ref="L105:N105"/>
    <mergeCell ref="I62:K62"/>
    <mergeCell ref="AC62:AE62"/>
    <mergeCell ref="I61:K61"/>
    <mergeCell ref="AC61:AE61"/>
    <mergeCell ref="AC46:AE46"/>
    <mergeCell ref="AC45:AE45"/>
    <mergeCell ref="I167:K167"/>
    <mergeCell ref="I166:K166"/>
    <mergeCell ref="AC167:AE167"/>
    <mergeCell ref="AC166:AE166"/>
    <mergeCell ref="I151:K151"/>
    <mergeCell ref="I150:K150"/>
    <mergeCell ref="AC151:AE151"/>
    <mergeCell ref="AC150:AE150"/>
    <mergeCell ref="I132:K132"/>
    <mergeCell ref="I131:K131"/>
    <mergeCell ref="AC132:AE132"/>
    <mergeCell ref="AC131:AE131"/>
    <mergeCell ref="I116:K116"/>
    <mergeCell ref="I115:K115"/>
    <mergeCell ref="AC116:AE116"/>
    <mergeCell ref="AC115:AE115"/>
    <mergeCell ref="I97:K97"/>
    <mergeCell ref="B99:AN99"/>
    <mergeCell ref="B100:AN100"/>
    <mergeCell ref="B101:AN101"/>
  </mergeCells>
  <printOptions horizontalCentered="1"/>
  <pageMargins left="0.23622047244094491" right="0.23622047244094491" top="0.15748031496062992" bottom="0.15748031496062992" header="0.11811023622047245" footer="0.11811023622047245"/>
  <pageSetup paperSize="9" scale="89" firstPageNumber="0" fitToHeight="0" orientation="portrait" horizontalDpi="300" verticalDpi="300" r:id="rId1"/>
  <headerFooter alignWithMargins="0">
    <oddHeader>&amp;R&amp;P</oddHeader>
  </headerFooter>
  <rowBreaks count="3" manualBreakCount="3">
    <brk id="63" max="40" man="1"/>
    <brk id="133" max="40" man="1"/>
    <brk id="204" max="40" man="1"/>
  </rowBreaks>
  <ignoredErrors>
    <ignoredError sqref="AL2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tab_amm!$A$1:$A$2</xm:f>
          </x14:formula1>
          <xm:sqref>AJ21:AK24</xm:sqref>
        </x14:dataValidation>
        <x14:dataValidation type="list" allowBlank="1" showInputMessage="1" showErrorMessage="1">
          <x14:formula1>
            <xm:f>tab_amm!$A$31:$A$56</xm:f>
          </x14:formula1>
          <xm:sqref>U26:AJ26</xm:sqref>
        </x14:dataValidation>
        <x14:dataValidation type="list" allowBlank="1" showInputMessage="1" showErrorMessage="1">
          <x14:formula1>
            <xm:f>tab_amm!$A$4:$A$29</xm:f>
          </x14:formula1>
          <xm:sqref>U25:AJ25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8"/>
  <sheetViews>
    <sheetView topLeftCell="A42" zoomScale="130" zoomScaleNormal="130" workbookViewId="0"/>
  </sheetViews>
  <sheetFormatPr defaultRowHeight="12.75" x14ac:dyDescent="0.2"/>
  <cols>
    <col min="1" max="1" width="41.5703125" bestFit="1" customWidth="1"/>
    <col min="2" max="2" width="7.5703125" customWidth="1"/>
    <col min="3" max="3" width="5.28515625" style="1" customWidth="1"/>
    <col min="4" max="4" width="3.7109375" style="1" customWidth="1"/>
    <col min="5" max="5" width="5.7109375" style="1" customWidth="1"/>
    <col min="6" max="6" width="7.28515625" style="1" bestFit="1" customWidth="1"/>
    <col min="7" max="7" width="3.85546875" style="1" customWidth="1"/>
    <col min="8" max="11" width="3.7109375" style="1" customWidth="1"/>
    <col min="12" max="12" width="4" style="1" customWidth="1"/>
    <col min="13" max="13" width="3.7109375" style="1" customWidth="1"/>
    <col min="14" max="14" width="4.85546875" style="1" customWidth="1"/>
    <col min="15" max="15" width="3.7109375" style="1" customWidth="1"/>
    <col min="16" max="16" width="4.28515625" style="1" customWidth="1"/>
    <col min="17" max="17" width="3.28515625" style="1" customWidth="1"/>
    <col min="18" max="18" width="4.140625" style="1" customWidth="1"/>
    <col min="19" max="19" width="3.5703125" style="1" customWidth="1"/>
    <col min="20" max="20" width="4.140625" style="1" customWidth="1"/>
    <col min="21" max="21" width="3.5703125" style="1" customWidth="1"/>
    <col min="22" max="22" width="4.140625" style="1" customWidth="1"/>
    <col min="23" max="23" width="3.5703125" style="1" customWidth="1"/>
    <col min="24" max="26" width="4.140625" style="1" customWidth="1"/>
    <col min="27" max="27" width="5.140625" style="1" customWidth="1"/>
    <col min="28" max="28" width="4" style="1" customWidth="1"/>
    <col min="29" max="31" width="3.7109375" style="1" customWidth="1"/>
    <col min="32" max="36" width="3.7109375" customWidth="1"/>
  </cols>
  <sheetData>
    <row r="1" spans="1:2" x14ac:dyDescent="0.2">
      <c r="A1" t="s">
        <v>119</v>
      </c>
    </row>
    <row r="2" spans="1:2" x14ac:dyDescent="0.2">
      <c r="A2" t="s">
        <v>123</v>
      </c>
    </row>
    <row r="3" spans="1:2" x14ac:dyDescent="0.2">
      <c r="A3" t="s">
        <v>124</v>
      </c>
    </row>
    <row r="4" spans="1:2" x14ac:dyDescent="0.2">
      <c r="A4" t="s">
        <v>125</v>
      </c>
    </row>
    <row r="5" spans="1:2" x14ac:dyDescent="0.2">
      <c r="A5" s="3"/>
      <c r="B5" s="3"/>
    </row>
    <row r="6" spans="1:2" x14ac:dyDescent="0.2">
      <c r="A6" t="s">
        <v>120</v>
      </c>
    </row>
    <row r="7" spans="1:2" x14ac:dyDescent="0.2">
      <c r="A7" t="s">
        <v>123</v>
      </c>
    </row>
    <row r="8" spans="1:2" x14ac:dyDescent="0.2">
      <c r="A8" t="s">
        <v>124</v>
      </c>
    </row>
    <row r="9" spans="1:2" x14ac:dyDescent="0.2">
      <c r="A9" t="s">
        <v>125</v>
      </c>
    </row>
    <row r="10" spans="1:2" x14ac:dyDescent="0.2">
      <c r="A10" s="3"/>
      <c r="B10" s="3"/>
    </row>
    <row r="11" spans="1:2" s="1" customFormat="1" x14ac:dyDescent="0.2">
      <c r="A11" t="s">
        <v>14</v>
      </c>
      <c r="B11"/>
    </row>
    <row r="12" spans="1:2" s="1" customFormat="1" x14ac:dyDescent="0.2">
      <c r="A12" t="s">
        <v>9</v>
      </c>
      <c r="B12"/>
    </row>
    <row r="13" spans="1:2" s="1" customFormat="1" x14ac:dyDescent="0.2">
      <c r="A13" s="3"/>
      <c r="B13" s="3"/>
    </row>
    <row r="14" spans="1:2" s="1" customFormat="1" x14ac:dyDescent="0.2">
      <c r="A14" t="s">
        <v>89</v>
      </c>
      <c r="B14" s="2">
        <v>0</v>
      </c>
    </row>
    <row r="15" spans="1:2" s="1" customFormat="1" x14ac:dyDescent="0.2">
      <c r="A15" t="s">
        <v>76</v>
      </c>
      <c r="B15" s="2">
        <v>0</v>
      </c>
    </row>
    <row r="16" spans="1:2" s="1" customFormat="1" x14ac:dyDescent="0.2">
      <c r="A16" t="s">
        <v>15</v>
      </c>
      <c r="B16" s="2">
        <v>0.25</v>
      </c>
    </row>
    <row r="17" spans="1:2" s="1" customFormat="1" x14ac:dyDescent="0.2">
      <c r="A17" t="s">
        <v>16</v>
      </c>
      <c r="B17" s="2">
        <v>0.28000000000000003</v>
      </c>
    </row>
    <row r="18" spans="1:2" s="1" customFormat="1" x14ac:dyDescent="0.2">
      <c r="A18" t="s">
        <v>17</v>
      </c>
      <c r="B18" s="2">
        <v>0.3</v>
      </c>
    </row>
    <row r="19" spans="1:2" s="1" customFormat="1" x14ac:dyDescent="0.2">
      <c r="A19" t="s">
        <v>18</v>
      </c>
      <c r="B19" s="2">
        <v>0.25</v>
      </c>
    </row>
    <row r="20" spans="1:2" s="1" customFormat="1" x14ac:dyDescent="0.2">
      <c r="A20" t="s">
        <v>19</v>
      </c>
      <c r="B20" s="2">
        <v>0.28000000000000003</v>
      </c>
    </row>
    <row r="21" spans="1:2" s="1" customFormat="1" x14ac:dyDescent="0.2">
      <c r="A21" t="s">
        <v>20</v>
      </c>
      <c r="B21" s="2">
        <v>0.3</v>
      </c>
    </row>
    <row r="22" spans="1:2" s="1" customFormat="1" x14ac:dyDescent="0.2">
      <c r="A22" t="s">
        <v>21</v>
      </c>
      <c r="B22" s="2">
        <v>0.3</v>
      </c>
    </row>
    <row r="23" spans="1:2" s="1" customFormat="1" x14ac:dyDescent="0.2">
      <c r="A23" t="s">
        <v>22</v>
      </c>
      <c r="B23" s="2">
        <v>0.25</v>
      </c>
    </row>
    <row r="24" spans="1:2" s="1" customFormat="1" x14ac:dyDescent="0.2">
      <c r="A24" t="s">
        <v>23</v>
      </c>
      <c r="B24" s="2">
        <v>0.28000000000000003</v>
      </c>
    </row>
    <row r="25" spans="1:2" s="1" customFormat="1" x14ac:dyDescent="0.2">
      <c r="A25" t="s">
        <v>24</v>
      </c>
      <c r="B25" s="2">
        <v>0.3</v>
      </c>
    </row>
    <row r="26" spans="1:2" s="1" customFormat="1" x14ac:dyDescent="0.2">
      <c r="A26" t="s">
        <v>25</v>
      </c>
      <c r="B26" s="2">
        <v>0.3</v>
      </c>
    </row>
    <row r="27" spans="1:2" s="1" customFormat="1" x14ac:dyDescent="0.2">
      <c r="A27" t="s">
        <v>26</v>
      </c>
      <c r="B27" s="2">
        <v>0.3</v>
      </c>
    </row>
    <row r="28" spans="1:2" s="1" customFormat="1" x14ac:dyDescent="0.2">
      <c r="A28" t="s">
        <v>27</v>
      </c>
      <c r="B28" s="2">
        <v>0.3</v>
      </c>
    </row>
    <row r="29" spans="1:2" s="1" customFormat="1" x14ac:dyDescent="0.2">
      <c r="A29" t="s">
        <v>28</v>
      </c>
      <c r="B29" s="2">
        <v>0.3</v>
      </c>
    </row>
    <row r="30" spans="1:2" s="1" customFormat="1" x14ac:dyDescent="0.2">
      <c r="A30" t="s">
        <v>29</v>
      </c>
      <c r="B30" s="2">
        <v>0.3</v>
      </c>
    </row>
    <row r="31" spans="1:2" s="1" customFormat="1" x14ac:dyDescent="0.2">
      <c r="A31" t="s">
        <v>30</v>
      </c>
      <c r="B31" s="2">
        <v>0.3</v>
      </c>
    </row>
    <row r="32" spans="1:2" s="1" customFormat="1" x14ac:dyDescent="0.2">
      <c r="A32" t="s">
        <v>31</v>
      </c>
      <c r="B32" s="2">
        <v>0.3</v>
      </c>
    </row>
    <row r="33" spans="1:2" s="1" customFormat="1" x14ac:dyDescent="0.2">
      <c r="A33" t="s">
        <v>32</v>
      </c>
      <c r="B33" s="2">
        <v>0.25</v>
      </c>
    </row>
    <row r="34" spans="1:2" s="1" customFormat="1" x14ac:dyDescent="0.2">
      <c r="A34" t="s">
        <v>33</v>
      </c>
      <c r="B34" s="2">
        <v>0.25</v>
      </c>
    </row>
    <row r="35" spans="1:2" s="1" customFormat="1" x14ac:dyDescent="0.2">
      <c r="A35" t="s">
        <v>34</v>
      </c>
      <c r="B35" s="2">
        <v>0.25</v>
      </c>
    </row>
    <row r="36" spans="1:2" s="1" customFormat="1" x14ac:dyDescent="0.2">
      <c r="A36" t="s">
        <v>35</v>
      </c>
      <c r="B36" s="2">
        <v>0.28000000000000003</v>
      </c>
    </row>
    <row r="37" spans="1:2" s="1" customFormat="1" x14ac:dyDescent="0.2">
      <c r="A37" t="s">
        <v>36</v>
      </c>
      <c r="B37" s="2">
        <v>0.3</v>
      </c>
    </row>
    <row r="38" spans="1:2" s="1" customFormat="1" x14ac:dyDescent="0.2">
      <c r="A38" t="s">
        <v>37</v>
      </c>
      <c r="B38" s="2">
        <v>0.25</v>
      </c>
    </row>
    <row r="39" spans="1:2" s="1" customFormat="1" x14ac:dyDescent="0.2">
      <c r="A39" t="s">
        <v>38</v>
      </c>
      <c r="B39" s="2">
        <v>0.28000000000000003</v>
      </c>
    </row>
    <row r="40" spans="1:2" x14ac:dyDescent="0.2">
      <c r="A40" t="s">
        <v>99</v>
      </c>
      <c r="B40" s="2">
        <v>0.3</v>
      </c>
    </row>
    <row r="41" spans="1:2" s="1" customFormat="1" x14ac:dyDescent="0.2">
      <c r="A41" s="3"/>
      <c r="B41" s="3"/>
    </row>
    <row r="42" spans="1:2" s="1" customFormat="1" x14ac:dyDescent="0.2">
      <c r="A42" t="s">
        <v>88</v>
      </c>
      <c r="B42" s="2">
        <v>0</v>
      </c>
    </row>
    <row r="43" spans="1:2" s="1" customFormat="1" x14ac:dyDescent="0.2">
      <c r="A43" t="s">
        <v>15</v>
      </c>
      <c r="B43" s="2">
        <v>0.25</v>
      </c>
    </row>
    <row r="44" spans="1:2" s="1" customFormat="1" x14ac:dyDescent="0.2">
      <c r="A44" t="s">
        <v>16</v>
      </c>
      <c r="B44" s="2">
        <v>0.28000000000000003</v>
      </c>
    </row>
    <row r="45" spans="1:2" s="1" customFormat="1" x14ac:dyDescent="0.2">
      <c r="A45" t="s">
        <v>17</v>
      </c>
      <c r="B45" s="2">
        <v>0.3</v>
      </c>
    </row>
    <row r="46" spans="1:2" s="1" customFormat="1" x14ac:dyDescent="0.2">
      <c r="A46" t="s">
        <v>18</v>
      </c>
      <c r="B46" s="2">
        <v>0.25</v>
      </c>
    </row>
    <row r="47" spans="1:2" s="1" customFormat="1" x14ac:dyDescent="0.2">
      <c r="A47" t="s">
        <v>19</v>
      </c>
      <c r="B47" s="2">
        <v>0.28000000000000003</v>
      </c>
    </row>
    <row r="48" spans="1:2" s="1" customFormat="1" x14ac:dyDescent="0.2">
      <c r="A48" t="s">
        <v>20</v>
      </c>
      <c r="B48" s="2">
        <v>0.3</v>
      </c>
    </row>
    <row r="49" spans="1:2" s="1" customFormat="1" x14ac:dyDescent="0.2">
      <c r="A49" t="s">
        <v>21</v>
      </c>
      <c r="B49" s="2">
        <v>0.3</v>
      </c>
    </row>
    <row r="50" spans="1:2" s="1" customFormat="1" x14ac:dyDescent="0.2">
      <c r="A50" t="s">
        <v>22</v>
      </c>
      <c r="B50" s="2">
        <v>0.25</v>
      </c>
    </row>
    <row r="51" spans="1:2" s="1" customFormat="1" x14ac:dyDescent="0.2">
      <c r="A51" t="s">
        <v>23</v>
      </c>
      <c r="B51" s="2">
        <v>0.28000000000000003</v>
      </c>
    </row>
    <row r="52" spans="1:2" s="1" customFormat="1" x14ac:dyDescent="0.2">
      <c r="A52" t="s">
        <v>24</v>
      </c>
      <c r="B52" s="2">
        <v>0.3</v>
      </c>
    </row>
    <row r="53" spans="1:2" s="1" customFormat="1" x14ac:dyDescent="0.2">
      <c r="A53" t="s">
        <v>25</v>
      </c>
      <c r="B53" s="2">
        <v>0.3</v>
      </c>
    </row>
    <row r="54" spans="1:2" s="1" customFormat="1" x14ac:dyDescent="0.2">
      <c r="A54" t="s">
        <v>26</v>
      </c>
      <c r="B54" s="2">
        <v>0.3</v>
      </c>
    </row>
    <row r="55" spans="1:2" s="1" customFormat="1" x14ac:dyDescent="0.2">
      <c r="A55" t="s">
        <v>27</v>
      </c>
      <c r="B55" s="2">
        <v>0.3</v>
      </c>
    </row>
    <row r="56" spans="1:2" s="1" customFormat="1" x14ac:dyDescent="0.2">
      <c r="A56" t="s">
        <v>28</v>
      </c>
      <c r="B56" s="2">
        <v>0.3</v>
      </c>
    </row>
    <row r="57" spans="1:2" s="1" customFormat="1" x14ac:dyDescent="0.2">
      <c r="A57" t="s">
        <v>29</v>
      </c>
      <c r="B57" s="2">
        <v>0.3</v>
      </c>
    </row>
    <row r="58" spans="1:2" s="1" customFormat="1" x14ac:dyDescent="0.2">
      <c r="A58" t="s">
        <v>30</v>
      </c>
      <c r="B58" s="2">
        <v>0.3</v>
      </c>
    </row>
    <row r="59" spans="1:2" s="1" customFormat="1" x14ac:dyDescent="0.2">
      <c r="A59" t="s">
        <v>31</v>
      </c>
      <c r="B59" s="2">
        <v>0.3</v>
      </c>
    </row>
    <row r="60" spans="1:2" s="1" customFormat="1" x14ac:dyDescent="0.2">
      <c r="A60" t="s">
        <v>32</v>
      </c>
      <c r="B60" s="2">
        <v>0.25</v>
      </c>
    </row>
    <row r="61" spans="1:2" s="1" customFormat="1" x14ac:dyDescent="0.2">
      <c r="A61" t="s">
        <v>33</v>
      </c>
      <c r="B61" s="2">
        <v>0.25</v>
      </c>
    </row>
    <row r="62" spans="1:2" s="1" customFormat="1" x14ac:dyDescent="0.2">
      <c r="A62" t="s">
        <v>34</v>
      </c>
      <c r="B62" s="2">
        <v>0.25</v>
      </c>
    </row>
    <row r="63" spans="1:2" s="1" customFormat="1" x14ac:dyDescent="0.2">
      <c r="A63" t="s">
        <v>35</v>
      </c>
      <c r="B63" s="2">
        <v>0.28000000000000003</v>
      </c>
    </row>
    <row r="64" spans="1:2" s="1" customFormat="1" x14ac:dyDescent="0.2">
      <c r="A64" t="s">
        <v>36</v>
      </c>
      <c r="B64" s="2">
        <v>0.3</v>
      </c>
    </row>
    <row r="65" spans="1:2" s="1" customFormat="1" x14ac:dyDescent="0.2">
      <c r="A65" t="s">
        <v>37</v>
      </c>
      <c r="B65" s="2">
        <v>0.25</v>
      </c>
    </row>
    <row r="66" spans="1:2" s="1" customFormat="1" x14ac:dyDescent="0.2">
      <c r="A66" t="s">
        <v>38</v>
      </c>
      <c r="B66" s="2">
        <v>0.28000000000000003</v>
      </c>
    </row>
    <row r="67" spans="1:2" x14ac:dyDescent="0.2">
      <c r="A67" t="s">
        <v>99</v>
      </c>
      <c r="B67" s="2">
        <v>0.3</v>
      </c>
    </row>
    <row r="68" spans="1:2" s="1" customFormat="1" x14ac:dyDescent="0.2">
      <c r="A68" s="3"/>
      <c r="B68" s="3"/>
    </row>
  </sheetData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30"/>
  <sheetViews>
    <sheetView showGridLines="0" showRowColHeaders="0" zoomScale="160" zoomScaleNormal="160" workbookViewId="0">
      <selection activeCell="L14" sqref="L14:AN14"/>
    </sheetView>
  </sheetViews>
  <sheetFormatPr defaultColWidth="8.85546875" defaultRowHeight="12.75" x14ac:dyDescent="0.2"/>
  <cols>
    <col min="1" max="2" width="2.7109375" style="4" customWidth="1"/>
    <col min="3" max="4" width="2.42578125" style="4" customWidth="1"/>
    <col min="5" max="5" width="2.85546875" style="4" customWidth="1"/>
    <col min="6" max="6" width="2.7109375" style="4" customWidth="1"/>
    <col min="7" max="7" width="2.140625" style="4" customWidth="1"/>
    <col min="8" max="8" width="6.28515625" style="4" customWidth="1"/>
    <col min="9" max="9" width="2.42578125" style="4" customWidth="1"/>
    <col min="10" max="10" width="2.85546875" style="4" customWidth="1"/>
    <col min="11" max="11" width="2.28515625" style="4" customWidth="1"/>
    <col min="12" max="12" width="2.5703125" style="4" customWidth="1"/>
    <col min="13" max="13" width="2.7109375" style="4" customWidth="1"/>
    <col min="14" max="14" width="2.42578125" style="4" customWidth="1"/>
    <col min="15" max="15" width="2.85546875" style="4" customWidth="1"/>
    <col min="16" max="16" width="2.42578125" style="4" customWidth="1"/>
    <col min="17" max="17" width="1.7109375" style="4" customWidth="1"/>
    <col min="18" max="21" width="2.42578125" style="5" customWidth="1"/>
    <col min="22" max="22" width="2.7109375" style="4" customWidth="1"/>
    <col min="23" max="23" width="2.28515625" style="4" customWidth="1"/>
    <col min="24" max="24" width="2.7109375" style="4" customWidth="1"/>
    <col min="25" max="25" width="3" style="4" customWidth="1"/>
    <col min="26" max="26" width="2.28515625" style="4" customWidth="1"/>
    <col min="27" max="27" width="2.5703125" style="4" customWidth="1"/>
    <col min="28" max="28" width="6.7109375" style="4" customWidth="1"/>
    <col min="29" max="29" width="3.140625" style="4" customWidth="1"/>
    <col min="30" max="30" width="4.5703125" style="4" customWidth="1"/>
    <col min="31" max="31" width="0.7109375" style="4" customWidth="1"/>
    <col min="32" max="32" width="3.28515625" style="4" customWidth="1"/>
    <col min="33" max="33" width="2.7109375" style="4" customWidth="1"/>
    <col min="34" max="34" width="2.140625" style="4" customWidth="1"/>
    <col min="35" max="35" width="3.5703125" style="4" customWidth="1"/>
    <col min="36" max="36" width="2.5703125" style="4" customWidth="1"/>
    <col min="37" max="37" width="3" style="4" customWidth="1"/>
    <col min="38" max="38" width="1.28515625" style="4" customWidth="1"/>
    <col min="39" max="39" width="2.7109375" style="7" customWidth="1"/>
    <col min="40" max="40" width="2.42578125" style="7" customWidth="1"/>
    <col min="41" max="41" width="2.7109375" style="7" customWidth="1"/>
    <col min="42" max="42" width="2.7109375" style="4" customWidth="1"/>
    <col min="43" max="43" width="10" style="4" customWidth="1"/>
    <col min="44" max="49" width="8.85546875" style="4" customWidth="1"/>
    <col min="50" max="50" width="4.28515625" style="4" customWidth="1"/>
    <col min="51" max="16384" width="8.85546875" style="4"/>
  </cols>
  <sheetData>
    <row r="1" spans="1:41" x14ac:dyDescent="0.2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9"/>
    </row>
    <row r="2" spans="1:41" x14ac:dyDescent="0.2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2"/>
    </row>
    <row r="3" spans="1:41" x14ac:dyDescent="0.2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2"/>
    </row>
    <row r="4" spans="1:41" x14ac:dyDescent="0.2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2"/>
    </row>
    <row r="5" spans="1:41" ht="13.5" thickBot="1" x14ac:dyDescent="0.25">
      <c r="A5" s="63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5"/>
    </row>
    <row r="6" spans="1:41" x14ac:dyDescent="0.2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"/>
      <c r="AN6" s="6"/>
      <c r="AO6" s="67"/>
    </row>
    <row r="7" spans="1:41" ht="16.5" x14ac:dyDescent="0.2">
      <c r="A7" s="66"/>
      <c r="B7" s="176" t="s">
        <v>92</v>
      </c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67"/>
    </row>
    <row r="8" spans="1:41" x14ac:dyDescent="0.2">
      <c r="A8" s="66"/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67"/>
    </row>
    <row r="9" spans="1:41" x14ac:dyDescent="0.2">
      <c r="A9" s="66"/>
      <c r="B9" s="181" t="s">
        <v>126</v>
      </c>
      <c r="C9" s="181"/>
      <c r="D9" s="182" t="s">
        <v>134</v>
      </c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67"/>
    </row>
    <row r="10" spans="1:41" x14ac:dyDescent="0.2">
      <c r="A10" s="66"/>
      <c r="B10" s="181" t="s">
        <v>129</v>
      </c>
      <c r="C10" s="181"/>
      <c r="D10" s="182" t="s">
        <v>128</v>
      </c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67"/>
    </row>
    <row r="11" spans="1:41" x14ac:dyDescent="0.2">
      <c r="A11" s="66"/>
      <c r="B11" s="181" t="s">
        <v>130</v>
      </c>
      <c r="C11" s="181"/>
      <c r="D11" s="182" t="s">
        <v>0</v>
      </c>
      <c r="E11" s="182"/>
      <c r="F11" s="182"/>
      <c r="G11" s="183"/>
      <c r="H11" s="183"/>
      <c r="I11" s="184" t="s">
        <v>81</v>
      </c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67"/>
    </row>
    <row r="12" spans="1:41" x14ac:dyDescent="0.2">
      <c r="A12" s="66"/>
      <c r="B12" s="181" t="s">
        <v>131</v>
      </c>
      <c r="C12" s="181"/>
      <c r="D12" s="182" t="s">
        <v>0</v>
      </c>
      <c r="E12" s="182"/>
      <c r="F12" s="182"/>
      <c r="G12" s="185"/>
      <c r="H12" s="185"/>
      <c r="I12" s="184" t="s">
        <v>50</v>
      </c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67"/>
    </row>
    <row r="13" spans="1:41" x14ac:dyDescent="0.2">
      <c r="A13" s="66"/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67"/>
    </row>
    <row r="14" spans="1:41" s="5" customFormat="1" ht="18" x14ac:dyDescent="0.2">
      <c r="A14" s="66"/>
      <c r="B14" s="176" t="s">
        <v>46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67"/>
    </row>
    <row r="15" spans="1:41" s="5" customFormat="1" x14ac:dyDescent="0.2">
      <c r="A15" s="66"/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67"/>
    </row>
    <row r="16" spans="1:41" s="5" customFormat="1" ht="18" x14ac:dyDescent="0.2">
      <c r="A16" s="66"/>
      <c r="B16" s="176" t="s">
        <v>51</v>
      </c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67"/>
    </row>
    <row r="17" spans="1:41" s="5" customFormat="1" x14ac:dyDescent="0.2">
      <c r="A17" s="66"/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67"/>
    </row>
    <row r="18" spans="1:41" ht="18" x14ac:dyDescent="0.2">
      <c r="A18" s="66"/>
      <c r="B18" s="71" t="s">
        <v>53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3"/>
      <c r="AO18" s="67"/>
    </row>
    <row r="19" spans="1:41" s="7" customFormat="1" x14ac:dyDescent="0.2">
      <c r="A19" s="66"/>
      <c r="B19" s="164" t="s">
        <v>10</v>
      </c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90"/>
      <c r="U19" s="164" t="s">
        <v>52</v>
      </c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67"/>
    </row>
    <row r="20" spans="1:41" x14ac:dyDescent="0.2">
      <c r="A20" s="66"/>
      <c r="B20" s="165" t="s">
        <v>74</v>
      </c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91"/>
      <c r="U20" s="164" t="s">
        <v>11</v>
      </c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86" t="s">
        <v>39</v>
      </c>
      <c r="AK20" s="186"/>
      <c r="AL20" s="164" t="s">
        <v>3</v>
      </c>
      <c r="AM20" s="164"/>
      <c r="AN20" s="164"/>
      <c r="AO20" s="67"/>
    </row>
    <row r="21" spans="1:41" x14ac:dyDescent="0.2">
      <c r="A21" s="66"/>
      <c r="B21" s="164" t="s">
        <v>1</v>
      </c>
      <c r="C21" s="164"/>
      <c r="D21" s="164"/>
      <c r="E21" s="164"/>
      <c r="F21" s="164"/>
      <c r="G21" s="164"/>
      <c r="H21" s="164"/>
      <c r="I21" s="164"/>
      <c r="J21" s="164"/>
      <c r="K21" s="164" t="s">
        <v>2</v>
      </c>
      <c r="L21" s="164"/>
      <c r="M21" s="164"/>
      <c r="N21" s="164"/>
      <c r="O21" s="164"/>
      <c r="P21" s="164"/>
      <c r="Q21" s="164" t="s">
        <v>3</v>
      </c>
      <c r="R21" s="164"/>
      <c r="S21" s="164"/>
      <c r="T21" s="191"/>
      <c r="U21" s="187" t="s">
        <v>5</v>
      </c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98"/>
      <c r="AK21" s="199"/>
      <c r="AL21" s="81">
        <f>IF(AJ21="SI",3,0)</f>
        <v>0</v>
      </c>
      <c r="AM21" s="81"/>
      <c r="AN21" s="81"/>
      <c r="AO21" s="67"/>
    </row>
    <row r="22" spans="1:41" ht="13.15" customHeight="1" x14ac:dyDescent="0.2">
      <c r="A22" s="66"/>
      <c r="B22" s="179" t="s">
        <v>121</v>
      </c>
      <c r="C22" s="179"/>
      <c r="D22" s="179"/>
      <c r="E22" s="179"/>
      <c r="F22" s="179"/>
      <c r="G22" s="179"/>
      <c r="H22" s="179"/>
      <c r="I22" s="179"/>
      <c r="J22" s="179"/>
      <c r="K22" s="171"/>
      <c r="L22" s="171"/>
      <c r="M22" s="172" t="s">
        <v>4</v>
      </c>
      <c r="N22" s="172"/>
      <c r="O22" s="173"/>
      <c r="P22" s="173"/>
      <c r="Q22" s="174">
        <f>IF(K22=0,0, K22*10/O22)</f>
        <v>0</v>
      </c>
      <c r="R22" s="174"/>
      <c r="S22" s="174"/>
      <c r="T22" s="191"/>
      <c r="U22" s="187" t="s">
        <v>90</v>
      </c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8"/>
      <c r="AK22" s="188"/>
      <c r="AL22" s="81">
        <f>IF(AJ22="SI",2,0)</f>
        <v>0</v>
      </c>
      <c r="AM22" s="81"/>
      <c r="AN22" s="81"/>
      <c r="AO22" s="67"/>
    </row>
    <row r="23" spans="1:41" x14ac:dyDescent="0.2">
      <c r="A23" s="66"/>
      <c r="B23" s="179"/>
      <c r="C23" s="179"/>
      <c r="D23" s="179"/>
      <c r="E23" s="179"/>
      <c r="F23" s="179"/>
      <c r="G23" s="179"/>
      <c r="H23" s="179"/>
      <c r="I23" s="179"/>
      <c r="J23" s="179"/>
      <c r="K23" s="171"/>
      <c r="L23" s="171"/>
      <c r="M23" s="172"/>
      <c r="N23" s="172"/>
      <c r="O23" s="173"/>
      <c r="P23" s="173"/>
      <c r="Q23" s="174"/>
      <c r="R23" s="174"/>
      <c r="S23" s="174"/>
      <c r="T23" s="191"/>
      <c r="U23" s="189" t="s">
        <v>89</v>
      </c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30"/>
      <c r="AL23" s="81">
        <f>VLOOKUP(U23,tab_gua!A4:B30,2,FALSE)</f>
        <v>0</v>
      </c>
      <c r="AM23" s="81"/>
      <c r="AN23" s="81"/>
      <c r="AO23" s="67"/>
    </row>
    <row r="24" spans="1:41" x14ac:dyDescent="0.2">
      <c r="A24" s="66"/>
      <c r="B24" s="170" t="s">
        <v>122</v>
      </c>
      <c r="C24" s="170"/>
      <c r="D24" s="170"/>
      <c r="E24" s="170"/>
      <c r="F24" s="170"/>
      <c r="G24" s="170"/>
      <c r="H24" s="170"/>
      <c r="I24" s="170"/>
      <c r="J24" s="170"/>
      <c r="K24" s="171"/>
      <c r="L24" s="171"/>
      <c r="M24" s="172" t="s">
        <v>4</v>
      </c>
      <c r="N24" s="172"/>
      <c r="O24" s="173"/>
      <c r="P24" s="173"/>
      <c r="Q24" s="174">
        <f>IF(K24=0,0, K24*10/O24)</f>
        <v>0</v>
      </c>
      <c r="R24" s="174"/>
      <c r="S24" s="174"/>
      <c r="T24" s="191"/>
      <c r="U24" s="189" t="s">
        <v>88</v>
      </c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31"/>
      <c r="AL24" s="81">
        <f>VLOOKUP(U24,tab_gua!A32:B57,2,FALSE)</f>
        <v>0</v>
      </c>
      <c r="AM24" s="81"/>
      <c r="AN24" s="81"/>
      <c r="AO24" s="67"/>
    </row>
    <row r="25" spans="1:41" x14ac:dyDescent="0.2">
      <c r="A25" s="66"/>
      <c r="B25" s="167" t="s">
        <v>71</v>
      </c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78">
        <f>Q24-Q22</f>
        <v>0</v>
      </c>
      <c r="R25" s="178"/>
      <c r="S25" s="178"/>
      <c r="T25" s="192"/>
      <c r="U25" s="167" t="s">
        <v>40</v>
      </c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82">
        <f>AL21+AL22+AL24-AL23</f>
        <v>0</v>
      </c>
      <c r="AM25" s="82"/>
      <c r="AN25" s="82"/>
      <c r="AO25" s="67"/>
    </row>
    <row r="26" spans="1:41" ht="18" x14ac:dyDescent="0.2">
      <c r="A26" s="66"/>
      <c r="B26" s="71" t="s">
        <v>75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3"/>
      <c r="AO26" s="67"/>
    </row>
    <row r="27" spans="1:41" ht="11.45" customHeight="1" x14ac:dyDescent="0.2">
      <c r="A27" s="66"/>
      <c r="B27" s="74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6"/>
      <c r="AO27" s="67"/>
    </row>
    <row r="28" spans="1:41" ht="13.9" customHeight="1" x14ac:dyDescent="0.2">
      <c r="A28" s="66"/>
      <c r="B28" s="54" t="s">
        <v>82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67"/>
    </row>
    <row r="29" spans="1:41" ht="47.45" customHeight="1" x14ac:dyDescent="0.2">
      <c r="A29" s="66"/>
      <c r="B29" s="77" t="s">
        <v>104</v>
      </c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9"/>
      <c r="AO29" s="67"/>
    </row>
    <row r="30" spans="1:41" ht="11.45" customHeight="1" x14ac:dyDescent="0.2">
      <c r="A30" s="66"/>
      <c r="B30" s="51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3"/>
      <c r="AO30" s="67"/>
    </row>
    <row r="31" spans="1:41" ht="18.600000000000001" customHeight="1" x14ac:dyDescent="0.2">
      <c r="A31" s="66"/>
      <c r="B31" s="80" t="s">
        <v>56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10"/>
      <c r="V31" s="80" t="s">
        <v>58</v>
      </c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67"/>
    </row>
    <row r="32" spans="1:41" x14ac:dyDescent="0.2">
      <c r="A32" s="66"/>
      <c r="B32" s="56" t="s">
        <v>47</v>
      </c>
      <c r="C32" s="56"/>
      <c r="D32" s="56"/>
      <c r="E32" s="56" t="s">
        <v>48</v>
      </c>
      <c r="F32" s="56"/>
      <c r="G32" s="56"/>
      <c r="H32" s="9" t="s">
        <v>49</v>
      </c>
      <c r="I32" s="84"/>
      <c r="J32" s="84"/>
      <c r="K32" s="85"/>
      <c r="L32" s="56" t="s">
        <v>47</v>
      </c>
      <c r="M32" s="56"/>
      <c r="N32" s="56"/>
      <c r="O32" s="56" t="s">
        <v>48</v>
      </c>
      <c r="P32" s="56"/>
      <c r="Q32" s="56"/>
      <c r="R32" s="56" t="s">
        <v>49</v>
      </c>
      <c r="S32" s="56"/>
      <c r="T32" s="56"/>
      <c r="U32" s="10"/>
      <c r="V32" s="56" t="s">
        <v>47</v>
      </c>
      <c r="W32" s="56"/>
      <c r="X32" s="56"/>
      <c r="Y32" s="56" t="s">
        <v>48</v>
      </c>
      <c r="Z32" s="56"/>
      <c r="AA32" s="56"/>
      <c r="AB32" s="9" t="s">
        <v>49</v>
      </c>
      <c r="AC32" s="84"/>
      <c r="AD32" s="84"/>
      <c r="AE32" s="85"/>
      <c r="AF32" s="56" t="s">
        <v>47</v>
      </c>
      <c r="AG32" s="56"/>
      <c r="AH32" s="56"/>
      <c r="AI32" s="56" t="s">
        <v>48</v>
      </c>
      <c r="AJ32" s="56"/>
      <c r="AK32" s="56"/>
      <c r="AL32" s="56" t="s">
        <v>49</v>
      </c>
      <c r="AM32" s="56"/>
      <c r="AN32" s="56"/>
      <c r="AO32" s="67"/>
    </row>
    <row r="33" spans="1:41" x14ac:dyDescent="0.2">
      <c r="A33" s="66"/>
      <c r="B33" s="38"/>
      <c r="C33" s="38"/>
      <c r="D33" s="38"/>
      <c r="E33" s="38"/>
      <c r="F33" s="38"/>
      <c r="G33" s="38"/>
      <c r="H33" s="25">
        <f>IF(B33=0,0,DAYS360(B33,E33+1))</f>
        <v>0</v>
      </c>
      <c r="I33" s="86"/>
      <c r="J33" s="86"/>
      <c r="K33" s="87"/>
      <c r="L33" s="38"/>
      <c r="M33" s="38"/>
      <c r="N33" s="38"/>
      <c r="O33" s="38"/>
      <c r="P33" s="38"/>
      <c r="Q33" s="38"/>
      <c r="R33" s="55">
        <f t="shared" ref="R33:R42" si="0">IF(I33=0,0,DAYS360(I33,L33+1))</f>
        <v>0</v>
      </c>
      <c r="S33" s="55"/>
      <c r="T33" s="55"/>
      <c r="U33" s="10"/>
      <c r="V33" s="38"/>
      <c r="W33" s="38"/>
      <c r="X33" s="38"/>
      <c r="Y33" s="38"/>
      <c r="Z33" s="38"/>
      <c r="AA33" s="38"/>
      <c r="AB33" s="25">
        <f>IF(V33=0,0,DAYS360(V33,Y33+1))</f>
        <v>0</v>
      </c>
      <c r="AC33" s="86"/>
      <c r="AD33" s="86"/>
      <c r="AE33" s="87"/>
      <c r="AF33" s="38"/>
      <c r="AG33" s="38"/>
      <c r="AH33" s="38"/>
      <c r="AI33" s="38"/>
      <c r="AJ33" s="38"/>
      <c r="AK33" s="38"/>
      <c r="AL33" s="55">
        <f t="shared" ref="AL33:AL42" si="1">IF(AC33=0,0,DAYS360(AC33,AF33+1))</f>
        <v>0</v>
      </c>
      <c r="AM33" s="55"/>
      <c r="AN33" s="55"/>
      <c r="AO33" s="67"/>
    </row>
    <row r="34" spans="1:41" ht="11.45" customHeight="1" x14ac:dyDescent="0.2">
      <c r="A34" s="66"/>
      <c r="B34" s="38"/>
      <c r="C34" s="38"/>
      <c r="D34" s="38"/>
      <c r="E34" s="38"/>
      <c r="F34" s="38"/>
      <c r="G34" s="38"/>
      <c r="H34" s="25">
        <f t="shared" ref="H34:H42" si="2">IF(B34=0,0,DAYS360(B34,E34+1))</f>
        <v>0</v>
      </c>
      <c r="I34" s="86"/>
      <c r="J34" s="86"/>
      <c r="K34" s="87"/>
      <c r="L34" s="38"/>
      <c r="M34" s="38"/>
      <c r="N34" s="38"/>
      <c r="O34" s="38"/>
      <c r="P34" s="38"/>
      <c r="Q34" s="38"/>
      <c r="R34" s="55">
        <f t="shared" si="0"/>
        <v>0</v>
      </c>
      <c r="S34" s="55"/>
      <c r="T34" s="55"/>
      <c r="U34" s="10"/>
      <c r="V34" s="38"/>
      <c r="W34" s="38"/>
      <c r="X34" s="38"/>
      <c r="Y34" s="38"/>
      <c r="Z34" s="38"/>
      <c r="AA34" s="38"/>
      <c r="AB34" s="25">
        <f t="shared" ref="AB34:AB42" si="3">IF(V34=0,0,DAYS360(V34,Y34+1))</f>
        <v>0</v>
      </c>
      <c r="AC34" s="86"/>
      <c r="AD34" s="86"/>
      <c r="AE34" s="87"/>
      <c r="AF34" s="38"/>
      <c r="AG34" s="38"/>
      <c r="AH34" s="38"/>
      <c r="AI34" s="38"/>
      <c r="AJ34" s="38"/>
      <c r="AK34" s="38"/>
      <c r="AL34" s="55">
        <f t="shared" si="1"/>
        <v>0</v>
      </c>
      <c r="AM34" s="55"/>
      <c r="AN34" s="55"/>
      <c r="AO34" s="67"/>
    </row>
    <row r="35" spans="1:41" ht="11.45" customHeight="1" x14ac:dyDescent="0.2">
      <c r="A35" s="66"/>
      <c r="B35" s="38"/>
      <c r="C35" s="38"/>
      <c r="D35" s="38"/>
      <c r="E35" s="38"/>
      <c r="F35" s="38"/>
      <c r="G35" s="38"/>
      <c r="H35" s="25">
        <f t="shared" si="2"/>
        <v>0</v>
      </c>
      <c r="I35" s="86"/>
      <c r="J35" s="86"/>
      <c r="K35" s="87"/>
      <c r="L35" s="38"/>
      <c r="M35" s="38"/>
      <c r="N35" s="38"/>
      <c r="O35" s="38"/>
      <c r="P35" s="38"/>
      <c r="Q35" s="38"/>
      <c r="R35" s="55">
        <f t="shared" si="0"/>
        <v>0</v>
      </c>
      <c r="S35" s="55"/>
      <c r="T35" s="55"/>
      <c r="U35" s="10"/>
      <c r="V35" s="38"/>
      <c r="W35" s="38"/>
      <c r="X35" s="38"/>
      <c r="Y35" s="38"/>
      <c r="Z35" s="38"/>
      <c r="AA35" s="38"/>
      <c r="AB35" s="25">
        <f t="shared" si="3"/>
        <v>0</v>
      </c>
      <c r="AC35" s="86"/>
      <c r="AD35" s="86"/>
      <c r="AE35" s="87"/>
      <c r="AF35" s="38"/>
      <c r="AG35" s="38"/>
      <c r="AH35" s="38"/>
      <c r="AI35" s="38"/>
      <c r="AJ35" s="38"/>
      <c r="AK35" s="38"/>
      <c r="AL35" s="55">
        <f t="shared" si="1"/>
        <v>0</v>
      </c>
      <c r="AM35" s="55"/>
      <c r="AN35" s="55"/>
      <c r="AO35" s="67"/>
    </row>
    <row r="36" spans="1:41" ht="11.45" customHeight="1" x14ac:dyDescent="0.2">
      <c r="A36" s="66"/>
      <c r="B36" s="38"/>
      <c r="C36" s="38"/>
      <c r="D36" s="38"/>
      <c r="E36" s="38"/>
      <c r="F36" s="38"/>
      <c r="G36" s="38"/>
      <c r="H36" s="25">
        <f t="shared" si="2"/>
        <v>0</v>
      </c>
      <c r="I36" s="86"/>
      <c r="J36" s="86"/>
      <c r="K36" s="87"/>
      <c r="L36" s="38"/>
      <c r="M36" s="38"/>
      <c r="N36" s="38"/>
      <c r="O36" s="38"/>
      <c r="P36" s="38"/>
      <c r="Q36" s="38"/>
      <c r="R36" s="55">
        <f t="shared" si="0"/>
        <v>0</v>
      </c>
      <c r="S36" s="55"/>
      <c r="T36" s="55"/>
      <c r="U36" s="10"/>
      <c r="V36" s="38"/>
      <c r="W36" s="38"/>
      <c r="X36" s="38"/>
      <c r="Y36" s="38"/>
      <c r="Z36" s="38"/>
      <c r="AA36" s="38"/>
      <c r="AB36" s="25">
        <f t="shared" si="3"/>
        <v>0</v>
      </c>
      <c r="AC36" s="86"/>
      <c r="AD36" s="86"/>
      <c r="AE36" s="87"/>
      <c r="AF36" s="38"/>
      <c r="AG36" s="38"/>
      <c r="AH36" s="38"/>
      <c r="AI36" s="38"/>
      <c r="AJ36" s="38"/>
      <c r="AK36" s="38"/>
      <c r="AL36" s="55">
        <f t="shared" si="1"/>
        <v>0</v>
      </c>
      <c r="AM36" s="55"/>
      <c r="AN36" s="55"/>
      <c r="AO36" s="67"/>
    </row>
    <row r="37" spans="1:41" ht="11.45" customHeight="1" x14ac:dyDescent="0.2">
      <c r="A37" s="66"/>
      <c r="B37" s="38"/>
      <c r="C37" s="38"/>
      <c r="D37" s="38"/>
      <c r="E37" s="38"/>
      <c r="F37" s="38"/>
      <c r="G37" s="38"/>
      <c r="H37" s="25">
        <f t="shared" si="2"/>
        <v>0</v>
      </c>
      <c r="I37" s="86"/>
      <c r="J37" s="86"/>
      <c r="K37" s="87"/>
      <c r="L37" s="38"/>
      <c r="M37" s="38"/>
      <c r="N37" s="38"/>
      <c r="O37" s="38"/>
      <c r="P37" s="38"/>
      <c r="Q37" s="38"/>
      <c r="R37" s="55">
        <f t="shared" si="0"/>
        <v>0</v>
      </c>
      <c r="S37" s="55"/>
      <c r="T37" s="55"/>
      <c r="U37" s="10"/>
      <c r="V37" s="38"/>
      <c r="W37" s="38"/>
      <c r="X37" s="38"/>
      <c r="Y37" s="38"/>
      <c r="Z37" s="38"/>
      <c r="AA37" s="38"/>
      <c r="AB37" s="25">
        <f t="shared" si="3"/>
        <v>0</v>
      </c>
      <c r="AC37" s="86"/>
      <c r="AD37" s="86"/>
      <c r="AE37" s="87"/>
      <c r="AF37" s="38"/>
      <c r="AG37" s="38"/>
      <c r="AH37" s="38"/>
      <c r="AI37" s="38"/>
      <c r="AJ37" s="38"/>
      <c r="AK37" s="38"/>
      <c r="AL37" s="55">
        <f t="shared" si="1"/>
        <v>0</v>
      </c>
      <c r="AM37" s="55"/>
      <c r="AN37" s="55"/>
      <c r="AO37" s="67"/>
    </row>
    <row r="38" spans="1:41" ht="11.45" customHeight="1" x14ac:dyDescent="0.2">
      <c r="A38" s="66"/>
      <c r="B38" s="38"/>
      <c r="C38" s="38"/>
      <c r="D38" s="38"/>
      <c r="E38" s="38"/>
      <c r="F38" s="38"/>
      <c r="G38" s="38"/>
      <c r="H38" s="25">
        <f t="shared" si="2"/>
        <v>0</v>
      </c>
      <c r="I38" s="86"/>
      <c r="J38" s="86"/>
      <c r="K38" s="87"/>
      <c r="L38" s="38"/>
      <c r="M38" s="38"/>
      <c r="N38" s="38"/>
      <c r="O38" s="38"/>
      <c r="P38" s="38"/>
      <c r="Q38" s="38"/>
      <c r="R38" s="55">
        <f t="shared" si="0"/>
        <v>0</v>
      </c>
      <c r="S38" s="55"/>
      <c r="T38" s="55"/>
      <c r="U38" s="10"/>
      <c r="V38" s="38"/>
      <c r="W38" s="38"/>
      <c r="X38" s="38"/>
      <c r="Y38" s="38"/>
      <c r="Z38" s="38"/>
      <c r="AA38" s="38"/>
      <c r="AB38" s="25">
        <f t="shared" si="3"/>
        <v>0</v>
      </c>
      <c r="AC38" s="86"/>
      <c r="AD38" s="86"/>
      <c r="AE38" s="87"/>
      <c r="AF38" s="38"/>
      <c r="AG38" s="38"/>
      <c r="AH38" s="38"/>
      <c r="AI38" s="38"/>
      <c r="AJ38" s="38"/>
      <c r="AK38" s="38"/>
      <c r="AL38" s="55">
        <f t="shared" si="1"/>
        <v>0</v>
      </c>
      <c r="AM38" s="55"/>
      <c r="AN38" s="55"/>
      <c r="AO38" s="67"/>
    </row>
    <row r="39" spans="1:41" ht="11.45" customHeight="1" x14ac:dyDescent="0.2">
      <c r="A39" s="66"/>
      <c r="B39" s="38"/>
      <c r="C39" s="38"/>
      <c r="D39" s="38"/>
      <c r="E39" s="38"/>
      <c r="F39" s="38"/>
      <c r="G39" s="38"/>
      <c r="H39" s="25">
        <f t="shared" si="2"/>
        <v>0</v>
      </c>
      <c r="I39" s="86"/>
      <c r="J39" s="86"/>
      <c r="K39" s="87"/>
      <c r="L39" s="38"/>
      <c r="M39" s="38"/>
      <c r="N39" s="38"/>
      <c r="O39" s="38"/>
      <c r="P39" s="38"/>
      <c r="Q39" s="38"/>
      <c r="R39" s="55">
        <f t="shared" si="0"/>
        <v>0</v>
      </c>
      <c r="S39" s="55"/>
      <c r="T39" s="55"/>
      <c r="U39" s="10"/>
      <c r="V39" s="38"/>
      <c r="W39" s="38"/>
      <c r="X39" s="38"/>
      <c r="Y39" s="38"/>
      <c r="Z39" s="38"/>
      <c r="AA39" s="38"/>
      <c r="AB39" s="25">
        <f t="shared" si="3"/>
        <v>0</v>
      </c>
      <c r="AC39" s="86"/>
      <c r="AD39" s="86"/>
      <c r="AE39" s="87"/>
      <c r="AF39" s="38"/>
      <c r="AG39" s="38"/>
      <c r="AH39" s="38"/>
      <c r="AI39" s="38"/>
      <c r="AJ39" s="38"/>
      <c r="AK39" s="38"/>
      <c r="AL39" s="55">
        <f t="shared" si="1"/>
        <v>0</v>
      </c>
      <c r="AM39" s="55"/>
      <c r="AN39" s="55"/>
      <c r="AO39" s="67"/>
    </row>
    <row r="40" spans="1:41" ht="11.45" customHeight="1" x14ac:dyDescent="0.2">
      <c r="A40" s="66"/>
      <c r="B40" s="38"/>
      <c r="C40" s="38"/>
      <c r="D40" s="38"/>
      <c r="E40" s="38"/>
      <c r="F40" s="38"/>
      <c r="G40" s="38"/>
      <c r="H40" s="25">
        <f t="shared" si="2"/>
        <v>0</v>
      </c>
      <c r="I40" s="86"/>
      <c r="J40" s="86"/>
      <c r="K40" s="87"/>
      <c r="L40" s="38"/>
      <c r="M40" s="38"/>
      <c r="N40" s="38"/>
      <c r="O40" s="38"/>
      <c r="P40" s="38"/>
      <c r="Q40" s="38"/>
      <c r="R40" s="55">
        <f t="shared" si="0"/>
        <v>0</v>
      </c>
      <c r="S40" s="55"/>
      <c r="T40" s="55"/>
      <c r="U40" s="10"/>
      <c r="V40" s="38"/>
      <c r="W40" s="38"/>
      <c r="X40" s="38"/>
      <c r="Y40" s="38"/>
      <c r="Z40" s="38"/>
      <c r="AA40" s="38"/>
      <c r="AB40" s="25">
        <f t="shared" si="3"/>
        <v>0</v>
      </c>
      <c r="AC40" s="86"/>
      <c r="AD40" s="86"/>
      <c r="AE40" s="87"/>
      <c r="AF40" s="38"/>
      <c r="AG40" s="38"/>
      <c r="AH40" s="38"/>
      <c r="AI40" s="38"/>
      <c r="AJ40" s="38"/>
      <c r="AK40" s="38"/>
      <c r="AL40" s="55">
        <f t="shared" si="1"/>
        <v>0</v>
      </c>
      <c r="AM40" s="55"/>
      <c r="AN40" s="55"/>
      <c r="AO40" s="67"/>
    </row>
    <row r="41" spans="1:41" ht="11.45" customHeight="1" x14ac:dyDescent="0.2">
      <c r="A41" s="66"/>
      <c r="B41" s="38"/>
      <c r="C41" s="38"/>
      <c r="D41" s="38"/>
      <c r="E41" s="38"/>
      <c r="F41" s="38"/>
      <c r="G41" s="38"/>
      <c r="H41" s="25">
        <f t="shared" si="2"/>
        <v>0</v>
      </c>
      <c r="I41" s="86"/>
      <c r="J41" s="86"/>
      <c r="K41" s="87"/>
      <c r="L41" s="38"/>
      <c r="M41" s="38"/>
      <c r="N41" s="38"/>
      <c r="O41" s="38"/>
      <c r="P41" s="38"/>
      <c r="Q41" s="38"/>
      <c r="R41" s="55">
        <f t="shared" si="0"/>
        <v>0</v>
      </c>
      <c r="S41" s="55"/>
      <c r="T41" s="55"/>
      <c r="U41" s="10"/>
      <c r="V41" s="38"/>
      <c r="W41" s="38"/>
      <c r="X41" s="38"/>
      <c r="Y41" s="38"/>
      <c r="Z41" s="38"/>
      <c r="AA41" s="38"/>
      <c r="AB41" s="25">
        <f t="shared" si="3"/>
        <v>0</v>
      </c>
      <c r="AC41" s="86"/>
      <c r="AD41" s="86"/>
      <c r="AE41" s="87"/>
      <c r="AF41" s="38"/>
      <c r="AG41" s="38"/>
      <c r="AH41" s="38"/>
      <c r="AI41" s="38"/>
      <c r="AJ41" s="38"/>
      <c r="AK41" s="38"/>
      <c r="AL41" s="55">
        <f t="shared" si="1"/>
        <v>0</v>
      </c>
      <c r="AM41" s="55"/>
      <c r="AN41" s="55"/>
      <c r="AO41" s="67"/>
    </row>
    <row r="42" spans="1:41" ht="11.45" customHeight="1" x14ac:dyDescent="0.2">
      <c r="A42" s="66"/>
      <c r="B42" s="38"/>
      <c r="C42" s="38"/>
      <c r="D42" s="38"/>
      <c r="E42" s="38"/>
      <c r="F42" s="38"/>
      <c r="G42" s="38"/>
      <c r="H42" s="25">
        <f t="shared" si="2"/>
        <v>0</v>
      </c>
      <c r="I42" s="88"/>
      <c r="J42" s="88"/>
      <c r="K42" s="89"/>
      <c r="L42" s="38"/>
      <c r="M42" s="38"/>
      <c r="N42" s="38"/>
      <c r="O42" s="38"/>
      <c r="P42" s="38"/>
      <c r="Q42" s="38"/>
      <c r="R42" s="55">
        <f t="shared" si="0"/>
        <v>0</v>
      </c>
      <c r="S42" s="55"/>
      <c r="T42" s="55"/>
      <c r="U42" s="10"/>
      <c r="V42" s="38"/>
      <c r="W42" s="38"/>
      <c r="X42" s="38"/>
      <c r="Y42" s="38"/>
      <c r="Z42" s="38"/>
      <c r="AA42" s="38"/>
      <c r="AB42" s="25">
        <f t="shared" si="3"/>
        <v>0</v>
      </c>
      <c r="AC42" s="88"/>
      <c r="AD42" s="88"/>
      <c r="AE42" s="89"/>
      <c r="AF42" s="38"/>
      <c r="AG42" s="38"/>
      <c r="AH42" s="38"/>
      <c r="AI42" s="38"/>
      <c r="AJ42" s="38"/>
      <c r="AK42" s="38"/>
      <c r="AL42" s="55">
        <f t="shared" si="1"/>
        <v>0</v>
      </c>
      <c r="AM42" s="55"/>
      <c r="AN42" s="55"/>
      <c r="AO42" s="67"/>
    </row>
    <row r="43" spans="1:41" ht="11.45" customHeight="1" x14ac:dyDescent="0.2">
      <c r="A43" s="66"/>
      <c r="B43" s="97" t="s">
        <v>55</v>
      </c>
      <c r="C43" s="97"/>
      <c r="D43" s="97"/>
      <c r="E43" s="97"/>
      <c r="F43" s="97"/>
      <c r="G43" s="97"/>
      <c r="H43" s="97"/>
      <c r="I43" s="39">
        <f>INT(SUM(H33:H42,R33:T42,AL33:AN42)/30)</f>
        <v>0</v>
      </c>
      <c r="J43" s="40"/>
      <c r="K43" s="41"/>
      <c r="L43" s="97" t="s">
        <v>3</v>
      </c>
      <c r="M43" s="97"/>
      <c r="N43" s="92">
        <f>I43*0.5</f>
        <v>0</v>
      </c>
      <c r="O43" s="92"/>
      <c r="P43" s="92"/>
      <c r="Q43" s="92"/>
      <c r="R43" s="98"/>
      <c r="S43" s="99"/>
      <c r="T43" s="100"/>
      <c r="U43" s="10"/>
      <c r="V43" s="97" t="s">
        <v>59</v>
      </c>
      <c r="W43" s="97"/>
      <c r="X43" s="97"/>
      <c r="Y43" s="97"/>
      <c r="Z43" s="97"/>
      <c r="AA43" s="97"/>
      <c r="AB43" s="97"/>
      <c r="AC43" s="39">
        <f>INT(SUM(AB33:AB42,AL33:AN42,BF33:BH42)/30)</f>
        <v>0</v>
      </c>
      <c r="AD43" s="40"/>
      <c r="AE43" s="41"/>
      <c r="AF43" s="97" t="s">
        <v>3</v>
      </c>
      <c r="AG43" s="97"/>
      <c r="AH43" s="92">
        <f>AC43*0.5</f>
        <v>0</v>
      </c>
      <c r="AI43" s="92"/>
      <c r="AJ43" s="92"/>
      <c r="AK43" s="92"/>
      <c r="AL43" s="98"/>
      <c r="AM43" s="99"/>
      <c r="AN43" s="100"/>
      <c r="AO43" s="67"/>
    </row>
    <row r="44" spans="1:41" ht="11.45" customHeight="1" x14ac:dyDescent="0.2">
      <c r="A44" s="66"/>
      <c r="B44" s="97" t="s">
        <v>57</v>
      </c>
      <c r="C44" s="97"/>
      <c r="D44" s="97"/>
      <c r="E44" s="97"/>
      <c r="F44" s="97"/>
      <c r="G44" s="97"/>
      <c r="H44" s="97"/>
      <c r="I44" s="39">
        <f>SUM(H33:H42,R33:T42,)-I43*30</f>
        <v>0</v>
      </c>
      <c r="J44" s="40"/>
      <c r="K44" s="41"/>
      <c r="L44" s="90" t="s">
        <v>3</v>
      </c>
      <c r="M44" s="91"/>
      <c r="N44" s="92">
        <f>IF(I44&gt;15,0.5,0)</f>
        <v>0</v>
      </c>
      <c r="O44" s="92"/>
      <c r="P44" s="92"/>
      <c r="Q44" s="92"/>
      <c r="R44" s="101"/>
      <c r="S44" s="102"/>
      <c r="T44" s="103"/>
      <c r="U44" s="10"/>
      <c r="V44" s="97" t="s">
        <v>60</v>
      </c>
      <c r="W44" s="97"/>
      <c r="X44" s="97"/>
      <c r="Y44" s="97"/>
      <c r="Z44" s="97"/>
      <c r="AA44" s="97"/>
      <c r="AB44" s="97"/>
      <c r="AC44" s="39">
        <f>SUM(AB33:AB42,AL33:AN42,)-AC43*30</f>
        <v>0</v>
      </c>
      <c r="AD44" s="40"/>
      <c r="AE44" s="41"/>
      <c r="AF44" s="90" t="s">
        <v>3</v>
      </c>
      <c r="AG44" s="91"/>
      <c r="AH44" s="92">
        <f>IF(AC44&gt;15,0.5,0)</f>
        <v>0</v>
      </c>
      <c r="AI44" s="92"/>
      <c r="AJ44" s="92"/>
      <c r="AK44" s="92"/>
      <c r="AL44" s="101"/>
      <c r="AM44" s="102"/>
      <c r="AN44" s="103"/>
      <c r="AO44" s="67"/>
    </row>
    <row r="45" spans="1:41" ht="11.45" customHeight="1" x14ac:dyDescent="0.2">
      <c r="A45" s="66"/>
      <c r="B45" s="93" t="s">
        <v>68</v>
      </c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4">
        <f>SUM(N43:O44)</f>
        <v>0</v>
      </c>
      <c r="O45" s="95"/>
      <c r="P45" s="95"/>
      <c r="Q45" s="96"/>
      <c r="R45" s="104"/>
      <c r="S45" s="105"/>
      <c r="T45" s="106"/>
      <c r="U45" s="10"/>
      <c r="V45" s="93" t="s">
        <v>67</v>
      </c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4">
        <f>SUM(AH43:AI44)</f>
        <v>0</v>
      </c>
      <c r="AI45" s="95"/>
      <c r="AJ45" s="95"/>
      <c r="AK45" s="96"/>
      <c r="AL45" s="104"/>
      <c r="AM45" s="105"/>
      <c r="AN45" s="106"/>
      <c r="AO45" s="67"/>
    </row>
    <row r="46" spans="1:41" ht="11.45" customHeight="1" x14ac:dyDescent="0.2">
      <c r="A46" s="66"/>
      <c r="B46" s="107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9"/>
      <c r="AO46" s="67"/>
    </row>
    <row r="47" spans="1:41" ht="18.600000000000001" customHeight="1" x14ac:dyDescent="0.2">
      <c r="A47" s="66"/>
      <c r="B47" s="54" t="s">
        <v>61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110"/>
      <c r="V47" s="54" t="s">
        <v>62</v>
      </c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67"/>
    </row>
    <row r="48" spans="1:41" x14ac:dyDescent="0.2">
      <c r="A48" s="66"/>
      <c r="B48" s="56" t="s">
        <v>47</v>
      </c>
      <c r="C48" s="56"/>
      <c r="D48" s="56"/>
      <c r="E48" s="56" t="s">
        <v>48</v>
      </c>
      <c r="F48" s="56"/>
      <c r="G48" s="56"/>
      <c r="H48" s="9" t="s">
        <v>49</v>
      </c>
      <c r="I48" s="84"/>
      <c r="J48" s="84"/>
      <c r="K48" s="85"/>
      <c r="L48" s="56" t="s">
        <v>47</v>
      </c>
      <c r="M48" s="56"/>
      <c r="N48" s="56"/>
      <c r="O48" s="56" t="s">
        <v>48</v>
      </c>
      <c r="P48" s="56"/>
      <c r="Q48" s="56"/>
      <c r="R48" s="56" t="s">
        <v>49</v>
      </c>
      <c r="S48" s="56"/>
      <c r="T48" s="56"/>
      <c r="U48" s="110"/>
      <c r="V48" s="56" t="s">
        <v>47</v>
      </c>
      <c r="W48" s="56"/>
      <c r="X48" s="56"/>
      <c r="Y48" s="56" t="s">
        <v>48</v>
      </c>
      <c r="Z48" s="56"/>
      <c r="AA48" s="56"/>
      <c r="AB48" s="9" t="s">
        <v>49</v>
      </c>
      <c r="AC48" s="84"/>
      <c r="AD48" s="84"/>
      <c r="AE48" s="85"/>
      <c r="AF48" s="56" t="s">
        <v>47</v>
      </c>
      <c r="AG48" s="56"/>
      <c r="AH48" s="56"/>
      <c r="AI48" s="56" t="s">
        <v>48</v>
      </c>
      <c r="AJ48" s="56"/>
      <c r="AK48" s="56"/>
      <c r="AL48" s="56" t="s">
        <v>49</v>
      </c>
      <c r="AM48" s="56"/>
      <c r="AN48" s="56"/>
      <c r="AO48" s="67"/>
    </row>
    <row r="49" spans="1:41" x14ac:dyDescent="0.2">
      <c r="A49" s="66"/>
      <c r="B49" s="38"/>
      <c r="C49" s="38"/>
      <c r="D49" s="38"/>
      <c r="E49" s="38"/>
      <c r="F49" s="38"/>
      <c r="G49" s="38"/>
      <c r="H49" s="25">
        <f>IF(B49=0,0,DAYS360(B49,E49+1))</f>
        <v>0</v>
      </c>
      <c r="I49" s="86"/>
      <c r="J49" s="86"/>
      <c r="K49" s="87"/>
      <c r="L49" s="38"/>
      <c r="M49" s="38"/>
      <c r="N49" s="38"/>
      <c r="O49" s="38"/>
      <c r="P49" s="38"/>
      <c r="Q49" s="38"/>
      <c r="R49" s="55">
        <f t="shared" ref="R49:R58" si="4">IF(I49=0,0,DAYS360(I49,L49+1))</f>
        <v>0</v>
      </c>
      <c r="S49" s="55"/>
      <c r="T49" s="55"/>
      <c r="U49" s="110"/>
      <c r="V49" s="38"/>
      <c r="W49" s="38"/>
      <c r="X49" s="38"/>
      <c r="Y49" s="38"/>
      <c r="Z49" s="38"/>
      <c r="AA49" s="38"/>
      <c r="AB49" s="25">
        <f>IF(V49=0,0,DAYS360(V49,Y49+1))</f>
        <v>0</v>
      </c>
      <c r="AC49" s="86"/>
      <c r="AD49" s="86"/>
      <c r="AE49" s="87"/>
      <c r="AF49" s="38"/>
      <c r="AG49" s="38"/>
      <c r="AH49" s="38"/>
      <c r="AI49" s="38"/>
      <c r="AJ49" s="38"/>
      <c r="AK49" s="38"/>
      <c r="AL49" s="55">
        <f t="shared" ref="AL49:AL58" si="5">IF(AC49=0,0,DAYS360(AC49,AF49+1))</f>
        <v>0</v>
      </c>
      <c r="AM49" s="55"/>
      <c r="AN49" s="55"/>
      <c r="AO49" s="67"/>
    </row>
    <row r="50" spans="1:41" ht="11.45" customHeight="1" x14ac:dyDescent="0.2">
      <c r="A50" s="66"/>
      <c r="B50" s="38"/>
      <c r="C50" s="38"/>
      <c r="D50" s="38"/>
      <c r="E50" s="38"/>
      <c r="F50" s="38"/>
      <c r="G50" s="38"/>
      <c r="H50" s="25">
        <f t="shared" ref="H50:H58" si="6">IF(B50=0,0,DAYS360(B50,E50+1))</f>
        <v>0</v>
      </c>
      <c r="I50" s="86"/>
      <c r="J50" s="86"/>
      <c r="K50" s="87"/>
      <c r="L50" s="38"/>
      <c r="M50" s="38"/>
      <c r="N50" s="38"/>
      <c r="O50" s="38"/>
      <c r="P50" s="38"/>
      <c r="Q50" s="38"/>
      <c r="R50" s="55">
        <f t="shared" si="4"/>
        <v>0</v>
      </c>
      <c r="S50" s="55"/>
      <c r="T50" s="55"/>
      <c r="U50" s="110"/>
      <c r="V50" s="38"/>
      <c r="W50" s="38"/>
      <c r="X50" s="38"/>
      <c r="Y50" s="38"/>
      <c r="Z50" s="38"/>
      <c r="AA50" s="38"/>
      <c r="AB50" s="25">
        <f t="shared" ref="AB50:AB58" si="7">IF(V50=0,0,DAYS360(V50,Y50+1))</f>
        <v>0</v>
      </c>
      <c r="AC50" s="86"/>
      <c r="AD50" s="86"/>
      <c r="AE50" s="87"/>
      <c r="AF50" s="38"/>
      <c r="AG50" s="38"/>
      <c r="AH50" s="38"/>
      <c r="AI50" s="38"/>
      <c r="AJ50" s="38"/>
      <c r="AK50" s="38"/>
      <c r="AL50" s="55">
        <f t="shared" si="5"/>
        <v>0</v>
      </c>
      <c r="AM50" s="55"/>
      <c r="AN50" s="55"/>
      <c r="AO50" s="67"/>
    </row>
    <row r="51" spans="1:41" ht="11.45" customHeight="1" x14ac:dyDescent="0.2">
      <c r="A51" s="66"/>
      <c r="B51" s="38"/>
      <c r="C51" s="38"/>
      <c r="D51" s="38"/>
      <c r="E51" s="38"/>
      <c r="F51" s="38"/>
      <c r="G51" s="38"/>
      <c r="H51" s="25">
        <f t="shared" si="6"/>
        <v>0</v>
      </c>
      <c r="I51" s="86"/>
      <c r="J51" s="86"/>
      <c r="K51" s="87"/>
      <c r="L51" s="38"/>
      <c r="M51" s="38"/>
      <c r="N51" s="38"/>
      <c r="O51" s="38"/>
      <c r="P51" s="38"/>
      <c r="Q51" s="38"/>
      <c r="R51" s="55">
        <f t="shared" si="4"/>
        <v>0</v>
      </c>
      <c r="S51" s="55"/>
      <c r="T51" s="55"/>
      <c r="U51" s="110"/>
      <c r="V51" s="38"/>
      <c r="W51" s="38"/>
      <c r="X51" s="38"/>
      <c r="Y51" s="38"/>
      <c r="Z51" s="38"/>
      <c r="AA51" s="38"/>
      <c r="AB51" s="25">
        <f t="shared" si="7"/>
        <v>0</v>
      </c>
      <c r="AC51" s="86"/>
      <c r="AD51" s="86"/>
      <c r="AE51" s="87"/>
      <c r="AF51" s="38"/>
      <c r="AG51" s="38"/>
      <c r="AH51" s="38"/>
      <c r="AI51" s="38"/>
      <c r="AJ51" s="38"/>
      <c r="AK51" s="38"/>
      <c r="AL51" s="55">
        <f t="shared" si="5"/>
        <v>0</v>
      </c>
      <c r="AM51" s="55"/>
      <c r="AN51" s="55"/>
      <c r="AO51" s="67"/>
    </row>
    <row r="52" spans="1:41" ht="11.45" customHeight="1" x14ac:dyDescent="0.2">
      <c r="A52" s="66"/>
      <c r="B52" s="38"/>
      <c r="C52" s="38"/>
      <c r="D52" s="38"/>
      <c r="E52" s="38"/>
      <c r="F52" s="38"/>
      <c r="G52" s="38"/>
      <c r="H52" s="25">
        <f t="shared" si="6"/>
        <v>0</v>
      </c>
      <c r="I52" s="86"/>
      <c r="J52" s="86"/>
      <c r="K52" s="87"/>
      <c r="L52" s="38"/>
      <c r="M52" s="38"/>
      <c r="N52" s="38"/>
      <c r="O52" s="38"/>
      <c r="P52" s="38"/>
      <c r="Q52" s="38"/>
      <c r="R52" s="55">
        <f t="shared" si="4"/>
        <v>0</v>
      </c>
      <c r="S52" s="55"/>
      <c r="T52" s="55"/>
      <c r="U52" s="110"/>
      <c r="V52" s="38"/>
      <c r="W52" s="38"/>
      <c r="X52" s="38"/>
      <c r="Y52" s="38"/>
      <c r="Z52" s="38"/>
      <c r="AA52" s="38"/>
      <c r="AB52" s="25">
        <f t="shared" si="7"/>
        <v>0</v>
      </c>
      <c r="AC52" s="86"/>
      <c r="AD52" s="86"/>
      <c r="AE52" s="87"/>
      <c r="AF52" s="38"/>
      <c r="AG52" s="38"/>
      <c r="AH52" s="38"/>
      <c r="AI52" s="38"/>
      <c r="AJ52" s="38"/>
      <c r="AK52" s="38"/>
      <c r="AL52" s="55">
        <f t="shared" si="5"/>
        <v>0</v>
      </c>
      <c r="AM52" s="55"/>
      <c r="AN52" s="55"/>
      <c r="AO52" s="67"/>
    </row>
    <row r="53" spans="1:41" ht="11.45" customHeight="1" x14ac:dyDescent="0.2">
      <c r="A53" s="66"/>
      <c r="B53" s="38"/>
      <c r="C53" s="38"/>
      <c r="D53" s="38"/>
      <c r="E53" s="38"/>
      <c r="F53" s="38"/>
      <c r="G53" s="38"/>
      <c r="H53" s="25">
        <f t="shared" si="6"/>
        <v>0</v>
      </c>
      <c r="I53" s="86"/>
      <c r="J53" s="86"/>
      <c r="K53" s="87"/>
      <c r="L53" s="38"/>
      <c r="M53" s="38"/>
      <c r="N53" s="38"/>
      <c r="O53" s="38"/>
      <c r="P53" s="38"/>
      <c r="Q53" s="38"/>
      <c r="R53" s="55">
        <f t="shared" si="4"/>
        <v>0</v>
      </c>
      <c r="S53" s="55"/>
      <c r="T53" s="55"/>
      <c r="U53" s="110"/>
      <c r="V53" s="38"/>
      <c r="W53" s="38"/>
      <c r="X53" s="38"/>
      <c r="Y53" s="38"/>
      <c r="Z53" s="38"/>
      <c r="AA53" s="38"/>
      <c r="AB53" s="25">
        <f t="shared" si="7"/>
        <v>0</v>
      </c>
      <c r="AC53" s="86"/>
      <c r="AD53" s="86"/>
      <c r="AE53" s="87"/>
      <c r="AF53" s="38"/>
      <c r="AG53" s="38"/>
      <c r="AH53" s="38"/>
      <c r="AI53" s="38"/>
      <c r="AJ53" s="38"/>
      <c r="AK53" s="38"/>
      <c r="AL53" s="55">
        <f t="shared" si="5"/>
        <v>0</v>
      </c>
      <c r="AM53" s="55"/>
      <c r="AN53" s="55"/>
      <c r="AO53" s="67"/>
    </row>
    <row r="54" spans="1:41" ht="11.45" customHeight="1" x14ac:dyDescent="0.2">
      <c r="A54" s="66"/>
      <c r="B54" s="38"/>
      <c r="C54" s="38"/>
      <c r="D54" s="38"/>
      <c r="E54" s="38"/>
      <c r="F54" s="38"/>
      <c r="G54" s="38"/>
      <c r="H54" s="25">
        <f t="shared" si="6"/>
        <v>0</v>
      </c>
      <c r="I54" s="86"/>
      <c r="J54" s="86"/>
      <c r="K54" s="87"/>
      <c r="L54" s="38"/>
      <c r="M54" s="38"/>
      <c r="N54" s="38"/>
      <c r="O54" s="38"/>
      <c r="P54" s="38"/>
      <c r="Q54" s="38"/>
      <c r="R54" s="55">
        <f t="shared" si="4"/>
        <v>0</v>
      </c>
      <c r="S54" s="55"/>
      <c r="T54" s="55"/>
      <c r="U54" s="110"/>
      <c r="V54" s="38"/>
      <c r="W54" s="38"/>
      <c r="X54" s="38"/>
      <c r="Y54" s="38"/>
      <c r="Z54" s="38"/>
      <c r="AA54" s="38"/>
      <c r="AB54" s="25">
        <f t="shared" si="7"/>
        <v>0</v>
      </c>
      <c r="AC54" s="86"/>
      <c r="AD54" s="86"/>
      <c r="AE54" s="87"/>
      <c r="AF54" s="38"/>
      <c r="AG54" s="38"/>
      <c r="AH54" s="38"/>
      <c r="AI54" s="38"/>
      <c r="AJ54" s="38"/>
      <c r="AK54" s="38"/>
      <c r="AL54" s="55">
        <f t="shared" si="5"/>
        <v>0</v>
      </c>
      <c r="AM54" s="55"/>
      <c r="AN54" s="55"/>
      <c r="AO54" s="67"/>
    </row>
    <row r="55" spans="1:41" ht="11.45" customHeight="1" x14ac:dyDescent="0.2">
      <c r="A55" s="66"/>
      <c r="B55" s="38"/>
      <c r="C55" s="38"/>
      <c r="D55" s="38"/>
      <c r="E55" s="38"/>
      <c r="F55" s="38"/>
      <c r="G55" s="38"/>
      <c r="H55" s="25">
        <f t="shared" si="6"/>
        <v>0</v>
      </c>
      <c r="I55" s="86"/>
      <c r="J55" s="86"/>
      <c r="K55" s="87"/>
      <c r="L55" s="38"/>
      <c r="M55" s="38"/>
      <c r="N55" s="38"/>
      <c r="O55" s="38"/>
      <c r="P55" s="38"/>
      <c r="Q55" s="38"/>
      <c r="R55" s="55">
        <f t="shared" si="4"/>
        <v>0</v>
      </c>
      <c r="S55" s="55"/>
      <c r="T55" s="55"/>
      <c r="U55" s="110"/>
      <c r="V55" s="38"/>
      <c r="W55" s="38"/>
      <c r="X55" s="38"/>
      <c r="Y55" s="38"/>
      <c r="Z55" s="38"/>
      <c r="AA55" s="38"/>
      <c r="AB55" s="25">
        <f t="shared" si="7"/>
        <v>0</v>
      </c>
      <c r="AC55" s="86"/>
      <c r="AD55" s="86"/>
      <c r="AE55" s="87"/>
      <c r="AF55" s="38"/>
      <c r="AG55" s="38"/>
      <c r="AH55" s="38"/>
      <c r="AI55" s="38"/>
      <c r="AJ55" s="38"/>
      <c r="AK55" s="38"/>
      <c r="AL55" s="55">
        <f t="shared" si="5"/>
        <v>0</v>
      </c>
      <c r="AM55" s="55"/>
      <c r="AN55" s="55"/>
      <c r="AO55" s="67"/>
    </row>
    <row r="56" spans="1:41" ht="11.45" customHeight="1" x14ac:dyDescent="0.2">
      <c r="A56" s="66"/>
      <c r="B56" s="38"/>
      <c r="C56" s="38"/>
      <c r="D56" s="38"/>
      <c r="E56" s="38"/>
      <c r="F56" s="38"/>
      <c r="G56" s="38"/>
      <c r="H56" s="25">
        <f t="shared" si="6"/>
        <v>0</v>
      </c>
      <c r="I56" s="86"/>
      <c r="J56" s="86"/>
      <c r="K56" s="87"/>
      <c r="L56" s="38"/>
      <c r="M56" s="38"/>
      <c r="N56" s="38"/>
      <c r="O56" s="38"/>
      <c r="P56" s="38"/>
      <c r="Q56" s="38"/>
      <c r="R56" s="55">
        <f t="shared" si="4"/>
        <v>0</v>
      </c>
      <c r="S56" s="55"/>
      <c r="T56" s="55"/>
      <c r="U56" s="110"/>
      <c r="V56" s="38"/>
      <c r="W56" s="38"/>
      <c r="X56" s="38"/>
      <c r="Y56" s="38"/>
      <c r="Z56" s="38"/>
      <c r="AA56" s="38"/>
      <c r="AB56" s="25">
        <f t="shared" si="7"/>
        <v>0</v>
      </c>
      <c r="AC56" s="86"/>
      <c r="AD56" s="86"/>
      <c r="AE56" s="87"/>
      <c r="AF56" s="38"/>
      <c r="AG56" s="38"/>
      <c r="AH56" s="38"/>
      <c r="AI56" s="38"/>
      <c r="AJ56" s="38"/>
      <c r="AK56" s="38"/>
      <c r="AL56" s="55">
        <f t="shared" si="5"/>
        <v>0</v>
      </c>
      <c r="AM56" s="55"/>
      <c r="AN56" s="55"/>
      <c r="AO56" s="67"/>
    </row>
    <row r="57" spans="1:41" ht="11.45" customHeight="1" x14ac:dyDescent="0.2">
      <c r="A57" s="66"/>
      <c r="B57" s="38"/>
      <c r="C57" s="38"/>
      <c r="D57" s="38"/>
      <c r="E57" s="38"/>
      <c r="F57" s="38"/>
      <c r="G57" s="38"/>
      <c r="H57" s="25">
        <f t="shared" si="6"/>
        <v>0</v>
      </c>
      <c r="I57" s="86"/>
      <c r="J57" s="86"/>
      <c r="K57" s="87"/>
      <c r="L57" s="38"/>
      <c r="M57" s="38"/>
      <c r="N57" s="38"/>
      <c r="O57" s="38"/>
      <c r="P57" s="38"/>
      <c r="Q57" s="38"/>
      <c r="R57" s="55">
        <f t="shared" si="4"/>
        <v>0</v>
      </c>
      <c r="S57" s="55"/>
      <c r="T57" s="55"/>
      <c r="U57" s="110"/>
      <c r="V57" s="38"/>
      <c r="W57" s="38"/>
      <c r="X57" s="38"/>
      <c r="Y57" s="38"/>
      <c r="Z57" s="38"/>
      <c r="AA57" s="38"/>
      <c r="AB57" s="25">
        <f t="shared" si="7"/>
        <v>0</v>
      </c>
      <c r="AC57" s="86"/>
      <c r="AD57" s="86"/>
      <c r="AE57" s="87"/>
      <c r="AF57" s="38"/>
      <c r="AG57" s="38"/>
      <c r="AH57" s="38"/>
      <c r="AI57" s="38"/>
      <c r="AJ57" s="38"/>
      <c r="AK57" s="38"/>
      <c r="AL57" s="55">
        <f t="shared" si="5"/>
        <v>0</v>
      </c>
      <c r="AM57" s="55"/>
      <c r="AN57" s="55"/>
      <c r="AO57" s="67"/>
    </row>
    <row r="58" spans="1:41" ht="11.45" customHeight="1" x14ac:dyDescent="0.2">
      <c r="A58" s="66"/>
      <c r="B58" s="38"/>
      <c r="C58" s="38"/>
      <c r="D58" s="38"/>
      <c r="E58" s="38"/>
      <c r="F58" s="38"/>
      <c r="G58" s="38"/>
      <c r="H58" s="25">
        <f t="shared" si="6"/>
        <v>0</v>
      </c>
      <c r="I58" s="88"/>
      <c r="J58" s="88"/>
      <c r="K58" s="89"/>
      <c r="L58" s="38"/>
      <c r="M58" s="38"/>
      <c r="N58" s="38"/>
      <c r="O58" s="38"/>
      <c r="P58" s="38"/>
      <c r="Q58" s="38"/>
      <c r="R58" s="55">
        <f t="shared" si="4"/>
        <v>0</v>
      </c>
      <c r="S58" s="55"/>
      <c r="T58" s="55"/>
      <c r="U58" s="110"/>
      <c r="V58" s="38"/>
      <c r="W58" s="38"/>
      <c r="X58" s="38"/>
      <c r="Y58" s="38"/>
      <c r="Z58" s="38"/>
      <c r="AA58" s="38"/>
      <c r="AB58" s="25">
        <f t="shared" si="7"/>
        <v>0</v>
      </c>
      <c r="AC58" s="88"/>
      <c r="AD58" s="88"/>
      <c r="AE58" s="89"/>
      <c r="AF58" s="38"/>
      <c r="AG58" s="38"/>
      <c r="AH58" s="38"/>
      <c r="AI58" s="38"/>
      <c r="AJ58" s="38"/>
      <c r="AK58" s="38"/>
      <c r="AL58" s="55">
        <f t="shared" si="5"/>
        <v>0</v>
      </c>
      <c r="AM58" s="55"/>
      <c r="AN58" s="55"/>
      <c r="AO58" s="67"/>
    </row>
    <row r="59" spans="1:41" ht="11.45" customHeight="1" x14ac:dyDescent="0.2">
      <c r="A59" s="66"/>
      <c r="B59" s="97" t="s">
        <v>63</v>
      </c>
      <c r="C59" s="97"/>
      <c r="D59" s="97"/>
      <c r="E59" s="97"/>
      <c r="F59" s="97"/>
      <c r="G59" s="97"/>
      <c r="H59" s="97"/>
      <c r="I59" s="39">
        <f>INT(SUM(H49:H58,R49:T58,AL49:AN58)/30)</f>
        <v>0</v>
      </c>
      <c r="J59" s="40"/>
      <c r="K59" s="41"/>
      <c r="L59" s="97" t="s">
        <v>3</v>
      </c>
      <c r="M59" s="97"/>
      <c r="N59" s="92">
        <f>I59*0.5</f>
        <v>0</v>
      </c>
      <c r="O59" s="92"/>
      <c r="P59" s="92"/>
      <c r="Q59" s="92"/>
      <c r="R59" s="98"/>
      <c r="S59" s="99"/>
      <c r="T59" s="100"/>
      <c r="U59" s="110"/>
      <c r="V59" s="90" t="s">
        <v>65</v>
      </c>
      <c r="W59" s="111"/>
      <c r="X59" s="111"/>
      <c r="Y59" s="111"/>
      <c r="Z59" s="111"/>
      <c r="AA59" s="111"/>
      <c r="AB59" s="91"/>
      <c r="AC59" s="39">
        <f>INT(SUM(AB49:AB58,AL49:AN58,)/30)</f>
        <v>0</v>
      </c>
      <c r="AD59" s="40"/>
      <c r="AE59" s="41"/>
      <c r="AF59" s="90" t="s">
        <v>3</v>
      </c>
      <c r="AG59" s="91"/>
      <c r="AH59" s="92">
        <f>AC59*0.5</f>
        <v>0</v>
      </c>
      <c r="AI59" s="92"/>
      <c r="AJ59" s="92"/>
      <c r="AK59" s="92"/>
      <c r="AL59" s="98"/>
      <c r="AM59" s="99"/>
      <c r="AN59" s="100"/>
      <c r="AO59" s="67"/>
    </row>
    <row r="60" spans="1:41" ht="11.45" customHeight="1" x14ac:dyDescent="0.2">
      <c r="A60" s="66"/>
      <c r="B60" s="97" t="s">
        <v>64</v>
      </c>
      <c r="C60" s="97"/>
      <c r="D60" s="97"/>
      <c r="E60" s="97"/>
      <c r="F60" s="97"/>
      <c r="G60" s="97"/>
      <c r="H60" s="97"/>
      <c r="I60" s="39">
        <f>SUM(H49:H58,R49:T58,)-I59*30</f>
        <v>0</v>
      </c>
      <c r="J60" s="40"/>
      <c r="K60" s="41"/>
      <c r="L60" s="90" t="s">
        <v>3</v>
      </c>
      <c r="M60" s="91"/>
      <c r="N60" s="92">
        <f>IF(I60&gt;15,0.5,0)</f>
        <v>0</v>
      </c>
      <c r="O60" s="92"/>
      <c r="P60" s="92"/>
      <c r="Q60" s="92"/>
      <c r="R60" s="101"/>
      <c r="S60" s="102"/>
      <c r="T60" s="103"/>
      <c r="U60" s="110"/>
      <c r="V60" s="90" t="s">
        <v>66</v>
      </c>
      <c r="W60" s="111"/>
      <c r="X60" s="111"/>
      <c r="Y60" s="111"/>
      <c r="Z60" s="111"/>
      <c r="AA60" s="111"/>
      <c r="AB60" s="91"/>
      <c r="AC60" s="39">
        <f>SUM(AB49:AB58,AL49:AN58)-AC59*30</f>
        <v>0</v>
      </c>
      <c r="AD60" s="40"/>
      <c r="AE60" s="41"/>
      <c r="AF60" s="90" t="s">
        <v>3</v>
      </c>
      <c r="AG60" s="91"/>
      <c r="AH60" s="92">
        <f>IF(AC60&gt;15,0.5,0)</f>
        <v>0</v>
      </c>
      <c r="AI60" s="92"/>
      <c r="AJ60" s="92"/>
      <c r="AK60" s="92"/>
      <c r="AL60" s="101"/>
      <c r="AM60" s="102"/>
      <c r="AN60" s="103"/>
      <c r="AO60" s="67"/>
    </row>
    <row r="61" spans="1:41" ht="11.45" customHeight="1" x14ac:dyDescent="0.2">
      <c r="A61" s="66"/>
      <c r="B61" s="112" t="s">
        <v>69</v>
      </c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4"/>
      <c r="N61" s="94">
        <f>SUM(N59:O60)</f>
        <v>0</v>
      </c>
      <c r="O61" s="95"/>
      <c r="P61" s="95"/>
      <c r="Q61" s="96"/>
      <c r="R61" s="104"/>
      <c r="S61" s="105"/>
      <c r="T61" s="106"/>
      <c r="U61" s="110"/>
      <c r="V61" s="112" t="s">
        <v>70</v>
      </c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4"/>
      <c r="AH61" s="94">
        <f>SUM(AH59:AI60)</f>
        <v>0</v>
      </c>
      <c r="AI61" s="95"/>
      <c r="AJ61" s="95"/>
      <c r="AK61" s="96"/>
      <c r="AL61" s="104"/>
      <c r="AM61" s="105"/>
      <c r="AN61" s="106"/>
      <c r="AO61" s="67"/>
    </row>
    <row r="62" spans="1:41" ht="11.45" customHeight="1" x14ac:dyDescent="0.2">
      <c r="A62" s="66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67"/>
    </row>
    <row r="63" spans="1:41" ht="13.9" customHeight="1" x14ac:dyDescent="0.2">
      <c r="A63" s="66"/>
      <c r="B63" s="80" t="s">
        <v>83</v>
      </c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67"/>
    </row>
    <row r="64" spans="1:41" ht="54.6" customHeight="1" x14ac:dyDescent="0.2">
      <c r="A64" s="66"/>
      <c r="B64" s="77" t="s">
        <v>136</v>
      </c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9"/>
      <c r="AO64" s="67"/>
    </row>
    <row r="65" spans="1:41" ht="11.45" customHeight="1" x14ac:dyDescent="0.2">
      <c r="A65" s="66"/>
      <c r="B65" s="51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3"/>
      <c r="AO65" s="67"/>
    </row>
    <row r="66" spans="1:41" ht="18.600000000000001" customHeight="1" x14ac:dyDescent="0.2">
      <c r="A66" s="66"/>
      <c r="B66" s="54" t="s">
        <v>56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116"/>
      <c r="V66" s="54" t="s">
        <v>58</v>
      </c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67"/>
    </row>
    <row r="67" spans="1:41" x14ac:dyDescent="0.2">
      <c r="A67" s="66"/>
      <c r="B67" s="37" t="s">
        <v>47</v>
      </c>
      <c r="C67" s="37"/>
      <c r="D67" s="37"/>
      <c r="E67" s="37" t="s">
        <v>48</v>
      </c>
      <c r="F67" s="37"/>
      <c r="G67" s="37"/>
      <c r="H67" s="11" t="s">
        <v>49</v>
      </c>
      <c r="I67" s="86"/>
      <c r="J67" s="86"/>
      <c r="K67" s="87"/>
      <c r="L67" s="37" t="s">
        <v>47</v>
      </c>
      <c r="M67" s="37"/>
      <c r="N67" s="37"/>
      <c r="O67" s="37" t="s">
        <v>48</v>
      </c>
      <c r="P67" s="37"/>
      <c r="Q67" s="37"/>
      <c r="R67" s="37" t="s">
        <v>49</v>
      </c>
      <c r="S67" s="37"/>
      <c r="T67" s="37"/>
      <c r="U67" s="117"/>
      <c r="V67" s="37" t="s">
        <v>47</v>
      </c>
      <c r="W67" s="37"/>
      <c r="X67" s="37"/>
      <c r="Y67" s="37" t="s">
        <v>48</v>
      </c>
      <c r="Z67" s="37"/>
      <c r="AA67" s="37"/>
      <c r="AB67" s="11" t="s">
        <v>49</v>
      </c>
      <c r="AC67" s="86"/>
      <c r="AD67" s="86"/>
      <c r="AE67" s="87"/>
      <c r="AF67" s="37" t="s">
        <v>47</v>
      </c>
      <c r="AG67" s="37"/>
      <c r="AH67" s="37"/>
      <c r="AI67" s="37" t="s">
        <v>48</v>
      </c>
      <c r="AJ67" s="37"/>
      <c r="AK67" s="37"/>
      <c r="AL67" s="37" t="s">
        <v>49</v>
      </c>
      <c r="AM67" s="37"/>
      <c r="AN67" s="37"/>
      <c r="AO67" s="67"/>
    </row>
    <row r="68" spans="1:41" x14ac:dyDescent="0.2">
      <c r="A68" s="66"/>
      <c r="B68" s="38"/>
      <c r="C68" s="38"/>
      <c r="D68" s="38"/>
      <c r="E68" s="38"/>
      <c r="F68" s="38"/>
      <c r="G68" s="38"/>
      <c r="H68" s="25">
        <f>IF(B68=0,0,DAYS360(B68,E68+1))</f>
        <v>0</v>
      </c>
      <c r="I68" s="86"/>
      <c r="J68" s="86"/>
      <c r="K68" s="87"/>
      <c r="L68" s="38"/>
      <c r="M68" s="38"/>
      <c r="N68" s="38"/>
      <c r="O68" s="38"/>
      <c r="P68" s="38"/>
      <c r="Q68" s="38"/>
      <c r="R68" s="55">
        <f t="shared" ref="R68:R77" si="8">IF(I68=0,0,DAYS360(I68,L68+1))</f>
        <v>0</v>
      </c>
      <c r="S68" s="55"/>
      <c r="T68" s="55"/>
      <c r="U68" s="117"/>
      <c r="V68" s="38"/>
      <c r="W68" s="38"/>
      <c r="X68" s="38"/>
      <c r="Y68" s="38"/>
      <c r="Z68" s="38"/>
      <c r="AA68" s="38"/>
      <c r="AB68" s="25">
        <f>IF(V68=0,0,DAYS360(V68,Y68+1))</f>
        <v>0</v>
      </c>
      <c r="AC68" s="86"/>
      <c r="AD68" s="86"/>
      <c r="AE68" s="87"/>
      <c r="AF68" s="38"/>
      <c r="AG68" s="38"/>
      <c r="AH68" s="38"/>
      <c r="AI68" s="38"/>
      <c r="AJ68" s="38"/>
      <c r="AK68" s="38"/>
      <c r="AL68" s="55">
        <f t="shared" ref="AL68:AL77" si="9">IF(AC68=0,0,DAYS360(AC68,AF68+1))</f>
        <v>0</v>
      </c>
      <c r="AM68" s="55"/>
      <c r="AN68" s="55"/>
      <c r="AO68" s="67"/>
    </row>
    <row r="69" spans="1:41" ht="11.45" customHeight="1" x14ac:dyDescent="0.2">
      <c r="A69" s="66"/>
      <c r="B69" s="38"/>
      <c r="C69" s="38"/>
      <c r="D69" s="38"/>
      <c r="E69" s="38"/>
      <c r="F69" s="38"/>
      <c r="G69" s="38"/>
      <c r="H69" s="25">
        <f t="shared" ref="H69:H77" si="10">IF(B69=0,0,DAYS360(B69,E69+1))</f>
        <v>0</v>
      </c>
      <c r="I69" s="86"/>
      <c r="J69" s="86"/>
      <c r="K69" s="87"/>
      <c r="L69" s="38"/>
      <c r="M69" s="38"/>
      <c r="N69" s="38"/>
      <c r="O69" s="38"/>
      <c r="P69" s="38"/>
      <c r="Q69" s="38"/>
      <c r="R69" s="55">
        <f t="shared" si="8"/>
        <v>0</v>
      </c>
      <c r="S69" s="55"/>
      <c r="T69" s="55"/>
      <c r="U69" s="117"/>
      <c r="V69" s="38"/>
      <c r="W69" s="38"/>
      <c r="X69" s="38"/>
      <c r="Y69" s="38"/>
      <c r="Z69" s="38"/>
      <c r="AA69" s="38"/>
      <c r="AB69" s="25">
        <f t="shared" ref="AB69:AB77" si="11">IF(V69=0,0,DAYS360(V69,Y69+1))</f>
        <v>0</v>
      </c>
      <c r="AC69" s="86"/>
      <c r="AD69" s="86"/>
      <c r="AE69" s="87"/>
      <c r="AF69" s="38"/>
      <c r="AG69" s="38"/>
      <c r="AH69" s="38"/>
      <c r="AI69" s="38"/>
      <c r="AJ69" s="38"/>
      <c r="AK69" s="38"/>
      <c r="AL69" s="55">
        <f t="shared" si="9"/>
        <v>0</v>
      </c>
      <c r="AM69" s="55"/>
      <c r="AN69" s="55"/>
      <c r="AO69" s="67"/>
    </row>
    <row r="70" spans="1:41" ht="11.45" customHeight="1" x14ac:dyDescent="0.2">
      <c r="A70" s="66"/>
      <c r="B70" s="38"/>
      <c r="C70" s="38"/>
      <c r="D70" s="38"/>
      <c r="E70" s="38"/>
      <c r="F70" s="38"/>
      <c r="G70" s="38"/>
      <c r="H70" s="25">
        <f t="shared" si="10"/>
        <v>0</v>
      </c>
      <c r="I70" s="86"/>
      <c r="J70" s="86"/>
      <c r="K70" s="87"/>
      <c r="L70" s="38"/>
      <c r="M70" s="38"/>
      <c r="N70" s="38"/>
      <c r="O70" s="38"/>
      <c r="P70" s="38"/>
      <c r="Q70" s="38"/>
      <c r="R70" s="55">
        <f t="shared" si="8"/>
        <v>0</v>
      </c>
      <c r="S70" s="55"/>
      <c r="T70" s="55"/>
      <c r="U70" s="117"/>
      <c r="V70" s="38"/>
      <c r="W70" s="38"/>
      <c r="X70" s="38"/>
      <c r="Y70" s="38"/>
      <c r="Z70" s="38"/>
      <c r="AA70" s="38"/>
      <c r="AB70" s="25">
        <f t="shared" si="11"/>
        <v>0</v>
      </c>
      <c r="AC70" s="86"/>
      <c r="AD70" s="86"/>
      <c r="AE70" s="87"/>
      <c r="AF70" s="38"/>
      <c r="AG70" s="38"/>
      <c r="AH70" s="38"/>
      <c r="AI70" s="38"/>
      <c r="AJ70" s="38"/>
      <c r="AK70" s="38"/>
      <c r="AL70" s="55">
        <f t="shared" si="9"/>
        <v>0</v>
      </c>
      <c r="AM70" s="55"/>
      <c r="AN70" s="55"/>
      <c r="AO70" s="67"/>
    </row>
    <row r="71" spans="1:41" ht="11.45" customHeight="1" x14ac:dyDescent="0.2">
      <c r="A71" s="66"/>
      <c r="B71" s="38"/>
      <c r="C71" s="38"/>
      <c r="D71" s="38"/>
      <c r="E71" s="38"/>
      <c r="F71" s="38"/>
      <c r="G71" s="38"/>
      <c r="H71" s="25">
        <f t="shared" si="10"/>
        <v>0</v>
      </c>
      <c r="I71" s="86"/>
      <c r="J71" s="86"/>
      <c r="K71" s="87"/>
      <c r="L71" s="38"/>
      <c r="M71" s="38"/>
      <c r="N71" s="38"/>
      <c r="O71" s="38"/>
      <c r="P71" s="38"/>
      <c r="Q71" s="38"/>
      <c r="R71" s="55">
        <f t="shared" si="8"/>
        <v>0</v>
      </c>
      <c r="S71" s="55"/>
      <c r="T71" s="55"/>
      <c r="U71" s="117"/>
      <c r="V71" s="38"/>
      <c r="W71" s="38"/>
      <c r="X71" s="38"/>
      <c r="Y71" s="38"/>
      <c r="Z71" s="38"/>
      <c r="AA71" s="38"/>
      <c r="AB71" s="25">
        <f t="shared" si="11"/>
        <v>0</v>
      </c>
      <c r="AC71" s="86"/>
      <c r="AD71" s="86"/>
      <c r="AE71" s="87"/>
      <c r="AF71" s="38"/>
      <c r="AG71" s="38"/>
      <c r="AH71" s="38"/>
      <c r="AI71" s="38"/>
      <c r="AJ71" s="38"/>
      <c r="AK71" s="38"/>
      <c r="AL71" s="55">
        <f t="shared" si="9"/>
        <v>0</v>
      </c>
      <c r="AM71" s="55"/>
      <c r="AN71" s="55"/>
      <c r="AO71" s="67"/>
    </row>
    <row r="72" spans="1:41" ht="11.45" customHeight="1" x14ac:dyDescent="0.2">
      <c r="A72" s="66"/>
      <c r="B72" s="38"/>
      <c r="C72" s="38"/>
      <c r="D72" s="38"/>
      <c r="E72" s="38"/>
      <c r="F72" s="38"/>
      <c r="G72" s="38"/>
      <c r="H72" s="25">
        <f t="shared" si="10"/>
        <v>0</v>
      </c>
      <c r="I72" s="86"/>
      <c r="J72" s="86"/>
      <c r="K72" s="87"/>
      <c r="L72" s="38"/>
      <c r="M72" s="38"/>
      <c r="N72" s="38"/>
      <c r="O72" s="38"/>
      <c r="P72" s="38"/>
      <c r="Q72" s="38"/>
      <c r="R72" s="55">
        <f t="shared" si="8"/>
        <v>0</v>
      </c>
      <c r="S72" s="55"/>
      <c r="T72" s="55"/>
      <c r="U72" s="117"/>
      <c r="V72" s="38"/>
      <c r="W72" s="38"/>
      <c r="X72" s="38"/>
      <c r="Y72" s="38"/>
      <c r="Z72" s="38"/>
      <c r="AA72" s="38"/>
      <c r="AB72" s="25">
        <f t="shared" si="11"/>
        <v>0</v>
      </c>
      <c r="AC72" s="86"/>
      <c r="AD72" s="86"/>
      <c r="AE72" s="87"/>
      <c r="AF72" s="38"/>
      <c r="AG72" s="38"/>
      <c r="AH72" s="38"/>
      <c r="AI72" s="38"/>
      <c r="AJ72" s="38"/>
      <c r="AK72" s="38"/>
      <c r="AL72" s="55">
        <f t="shared" si="9"/>
        <v>0</v>
      </c>
      <c r="AM72" s="55"/>
      <c r="AN72" s="55"/>
      <c r="AO72" s="67"/>
    </row>
    <row r="73" spans="1:41" ht="11.45" customHeight="1" x14ac:dyDescent="0.2">
      <c r="A73" s="66"/>
      <c r="B73" s="38"/>
      <c r="C73" s="38"/>
      <c r="D73" s="38"/>
      <c r="E73" s="38"/>
      <c r="F73" s="38"/>
      <c r="G73" s="38"/>
      <c r="H73" s="25">
        <f t="shared" si="10"/>
        <v>0</v>
      </c>
      <c r="I73" s="86"/>
      <c r="J73" s="86"/>
      <c r="K73" s="87"/>
      <c r="L73" s="38"/>
      <c r="M73" s="38"/>
      <c r="N73" s="38"/>
      <c r="O73" s="38"/>
      <c r="P73" s="38"/>
      <c r="Q73" s="38"/>
      <c r="R73" s="55">
        <f t="shared" si="8"/>
        <v>0</v>
      </c>
      <c r="S73" s="55"/>
      <c r="T73" s="55"/>
      <c r="U73" s="117"/>
      <c r="V73" s="38"/>
      <c r="W73" s="38"/>
      <c r="X73" s="38"/>
      <c r="Y73" s="38"/>
      <c r="Z73" s="38"/>
      <c r="AA73" s="38"/>
      <c r="AB73" s="25">
        <f t="shared" si="11"/>
        <v>0</v>
      </c>
      <c r="AC73" s="86"/>
      <c r="AD73" s="86"/>
      <c r="AE73" s="87"/>
      <c r="AF73" s="38"/>
      <c r="AG73" s="38"/>
      <c r="AH73" s="38"/>
      <c r="AI73" s="38"/>
      <c r="AJ73" s="38"/>
      <c r="AK73" s="38"/>
      <c r="AL73" s="55">
        <f t="shared" si="9"/>
        <v>0</v>
      </c>
      <c r="AM73" s="55"/>
      <c r="AN73" s="55"/>
      <c r="AO73" s="67"/>
    </row>
    <row r="74" spans="1:41" ht="11.45" customHeight="1" x14ac:dyDescent="0.2">
      <c r="A74" s="66"/>
      <c r="B74" s="38"/>
      <c r="C74" s="38"/>
      <c r="D74" s="38"/>
      <c r="E74" s="38"/>
      <c r="F74" s="38"/>
      <c r="G74" s="38"/>
      <c r="H74" s="25">
        <f t="shared" si="10"/>
        <v>0</v>
      </c>
      <c r="I74" s="86"/>
      <c r="J74" s="86"/>
      <c r="K74" s="87"/>
      <c r="L74" s="38"/>
      <c r="M74" s="38"/>
      <c r="N74" s="38"/>
      <c r="O74" s="38"/>
      <c r="P74" s="38"/>
      <c r="Q74" s="38"/>
      <c r="R74" s="55">
        <f t="shared" si="8"/>
        <v>0</v>
      </c>
      <c r="S74" s="55"/>
      <c r="T74" s="55"/>
      <c r="U74" s="117"/>
      <c r="V74" s="38"/>
      <c r="W74" s="38"/>
      <c r="X74" s="38"/>
      <c r="Y74" s="38"/>
      <c r="Z74" s="38"/>
      <c r="AA74" s="38"/>
      <c r="AB74" s="25">
        <f t="shared" si="11"/>
        <v>0</v>
      </c>
      <c r="AC74" s="86"/>
      <c r="AD74" s="86"/>
      <c r="AE74" s="87"/>
      <c r="AF74" s="38"/>
      <c r="AG74" s="38"/>
      <c r="AH74" s="38"/>
      <c r="AI74" s="38"/>
      <c r="AJ74" s="38"/>
      <c r="AK74" s="38"/>
      <c r="AL74" s="55">
        <f t="shared" si="9"/>
        <v>0</v>
      </c>
      <c r="AM74" s="55"/>
      <c r="AN74" s="55"/>
      <c r="AO74" s="67"/>
    </row>
    <row r="75" spans="1:41" ht="11.45" customHeight="1" x14ac:dyDescent="0.2">
      <c r="A75" s="66"/>
      <c r="B75" s="38"/>
      <c r="C75" s="38"/>
      <c r="D75" s="38"/>
      <c r="E75" s="38"/>
      <c r="F75" s="38"/>
      <c r="G75" s="38"/>
      <c r="H75" s="25">
        <f t="shared" si="10"/>
        <v>0</v>
      </c>
      <c r="I75" s="86"/>
      <c r="J75" s="86"/>
      <c r="K75" s="87"/>
      <c r="L75" s="38"/>
      <c r="M75" s="38"/>
      <c r="N75" s="38"/>
      <c r="O75" s="38"/>
      <c r="P75" s="38"/>
      <c r="Q75" s="38"/>
      <c r="R75" s="55">
        <f t="shared" si="8"/>
        <v>0</v>
      </c>
      <c r="S75" s="55"/>
      <c r="T75" s="55"/>
      <c r="U75" s="117"/>
      <c r="V75" s="38"/>
      <c r="W75" s="38"/>
      <c r="X75" s="38"/>
      <c r="Y75" s="38"/>
      <c r="Z75" s="38"/>
      <c r="AA75" s="38"/>
      <c r="AB75" s="25">
        <f t="shared" si="11"/>
        <v>0</v>
      </c>
      <c r="AC75" s="86"/>
      <c r="AD75" s="86"/>
      <c r="AE75" s="87"/>
      <c r="AF75" s="38"/>
      <c r="AG75" s="38"/>
      <c r="AH75" s="38"/>
      <c r="AI75" s="38"/>
      <c r="AJ75" s="38"/>
      <c r="AK75" s="38"/>
      <c r="AL75" s="55">
        <f t="shared" si="9"/>
        <v>0</v>
      </c>
      <c r="AM75" s="55"/>
      <c r="AN75" s="55"/>
      <c r="AO75" s="67"/>
    </row>
    <row r="76" spans="1:41" ht="11.45" customHeight="1" x14ac:dyDescent="0.2">
      <c r="A76" s="66"/>
      <c r="B76" s="38"/>
      <c r="C76" s="38"/>
      <c r="D76" s="38"/>
      <c r="E76" s="38"/>
      <c r="F76" s="38"/>
      <c r="G76" s="38"/>
      <c r="H76" s="25">
        <f t="shared" si="10"/>
        <v>0</v>
      </c>
      <c r="I76" s="86"/>
      <c r="J76" s="86"/>
      <c r="K76" s="87"/>
      <c r="L76" s="38"/>
      <c r="M76" s="38"/>
      <c r="N76" s="38"/>
      <c r="O76" s="38"/>
      <c r="P76" s="38"/>
      <c r="Q76" s="38"/>
      <c r="R76" s="55">
        <f t="shared" si="8"/>
        <v>0</v>
      </c>
      <c r="S76" s="55"/>
      <c r="T76" s="55"/>
      <c r="U76" s="117"/>
      <c r="V76" s="38"/>
      <c r="W76" s="38"/>
      <c r="X76" s="38"/>
      <c r="Y76" s="38"/>
      <c r="Z76" s="38"/>
      <c r="AA76" s="38"/>
      <c r="AB76" s="25">
        <f t="shared" si="11"/>
        <v>0</v>
      </c>
      <c r="AC76" s="86"/>
      <c r="AD76" s="86"/>
      <c r="AE76" s="87"/>
      <c r="AF76" s="38"/>
      <c r="AG76" s="38"/>
      <c r="AH76" s="38"/>
      <c r="AI76" s="38"/>
      <c r="AJ76" s="38"/>
      <c r="AK76" s="38"/>
      <c r="AL76" s="55">
        <f t="shared" si="9"/>
        <v>0</v>
      </c>
      <c r="AM76" s="55"/>
      <c r="AN76" s="55"/>
      <c r="AO76" s="67"/>
    </row>
    <row r="77" spans="1:41" ht="11.45" customHeight="1" x14ac:dyDescent="0.2">
      <c r="A77" s="66"/>
      <c r="B77" s="38"/>
      <c r="C77" s="38"/>
      <c r="D77" s="38"/>
      <c r="E77" s="38"/>
      <c r="F77" s="38"/>
      <c r="G77" s="38"/>
      <c r="H77" s="25">
        <f t="shared" si="10"/>
        <v>0</v>
      </c>
      <c r="I77" s="88"/>
      <c r="J77" s="88"/>
      <c r="K77" s="89"/>
      <c r="L77" s="38"/>
      <c r="M77" s="38"/>
      <c r="N77" s="38"/>
      <c r="O77" s="38"/>
      <c r="P77" s="38"/>
      <c r="Q77" s="38"/>
      <c r="R77" s="55">
        <f t="shared" si="8"/>
        <v>0</v>
      </c>
      <c r="S77" s="55"/>
      <c r="T77" s="55"/>
      <c r="U77" s="117"/>
      <c r="V77" s="38"/>
      <c r="W77" s="38"/>
      <c r="X77" s="38"/>
      <c r="Y77" s="38"/>
      <c r="Z77" s="38"/>
      <c r="AA77" s="38"/>
      <c r="AB77" s="25">
        <f t="shared" si="11"/>
        <v>0</v>
      </c>
      <c r="AC77" s="88"/>
      <c r="AD77" s="88"/>
      <c r="AE77" s="89"/>
      <c r="AF77" s="38"/>
      <c r="AG77" s="38"/>
      <c r="AH77" s="38"/>
      <c r="AI77" s="38"/>
      <c r="AJ77" s="38"/>
      <c r="AK77" s="38"/>
      <c r="AL77" s="55">
        <f t="shared" si="9"/>
        <v>0</v>
      </c>
      <c r="AM77" s="55"/>
      <c r="AN77" s="55"/>
      <c r="AO77" s="67"/>
    </row>
    <row r="78" spans="1:41" ht="11.45" customHeight="1" x14ac:dyDescent="0.2">
      <c r="A78" s="66"/>
      <c r="B78" s="97" t="s">
        <v>55</v>
      </c>
      <c r="C78" s="97"/>
      <c r="D78" s="97"/>
      <c r="E78" s="97"/>
      <c r="F78" s="97"/>
      <c r="G78" s="97"/>
      <c r="H78" s="97"/>
      <c r="I78" s="39">
        <f>INT(SUM(H68:H77,R68:T77,AL68:AN77)/30)</f>
        <v>0</v>
      </c>
      <c r="J78" s="40"/>
      <c r="K78" s="41"/>
      <c r="L78" s="97" t="s">
        <v>3</v>
      </c>
      <c r="M78" s="97"/>
      <c r="N78" s="92">
        <f>I78*0.25</f>
        <v>0</v>
      </c>
      <c r="O78" s="92"/>
      <c r="P78" s="92"/>
      <c r="Q78" s="92"/>
      <c r="R78" s="98"/>
      <c r="S78" s="99"/>
      <c r="T78" s="100"/>
      <c r="U78" s="117"/>
      <c r="V78" s="90" t="s">
        <v>59</v>
      </c>
      <c r="W78" s="111"/>
      <c r="X78" s="111"/>
      <c r="Y78" s="111"/>
      <c r="Z78" s="111"/>
      <c r="AA78" s="111"/>
      <c r="AB78" s="91"/>
      <c r="AC78" s="39">
        <f>INT(SUM(AB68:AB77,AL68:AN77,)/30)</f>
        <v>0</v>
      </c>
      <c r="AD78" s="40"/>
      <c r="AE78" s="41"/>
      <c r="AF78" s="90" t="s">
        <v>3</v>
      </c>
      <c r="AG78" s="91"/>
      <c r="AH78" s="92">
        <f>AC78*0.25</f>
        <v>0</v>
      </c>
      <c r="AI78" s="92"/>
      <c r="AJ78" s="92"/>
      <c r="AK78" s="92"/>
      <c r="AL78" s="98"/>
      <c r="AM78" s="99"/>
      <c r="AN78" s="100"/>
      <c r="AO78" s="67"/>
    </row>
    <row r="79" spans="1:41" ht="11.45" customHeight="1" x14ac:dyDescent="0.2">
      <c r="A79" s="66"/>
      <c r="B79" s="97" t="s">
        <v>57</v>
      </c>
      <c r="C79" s="97"/>
      <c r="D79" s="97"/>
      <c r="E79" s="97"/>
      <c r="F79" s="97"/>
      <c r="G79" s="97"/>
      <c r="H79" s="97"/>
      <c r="I79" s="39">
        <f>SUM(H68:H77,R68:T77,)-I78*30</f>
        <v>0</v>
      </c>
      <c r="J79" s="40"/>
      <c r="K79" s="41"/>
      <c r="L79" s="90" t="s">
        <v>3</v>
      </c>
      <c r="M79" s="91"/>
      <c r="N79" s="92">
        <f>IF(I79&gt;15,0.25,0)</f>
        <v>0</v>
      </c>
      <c r="O79" s="92"/>
      <c r="P79" s="92"/>
      <c r="Q79" s="92"/>
      <c r="R79" s="101"/>
      <c r="S79" s="102"/>
      <c r="T79" s="103"/>
      <c r="U79" s="117"/>
      <c r="V79" s="90" t="s">
        <v>60</v>
      </c>
      <c r="W79" s="111"/>
      <c r="X79" s="111"/>
      <c r="Y79" s="111"/>
      <c r="Z79" s="111"/>
      <c r="AA79" s="111"/>
      <c r="AB79" s="91"/>
      <c r="AC79" s="39">
        <f>SUM(AB68:AB77,AL68:AN77)-AC78*30</f>
        <v>0</v>
      </c>
      <c r="AD79" s="40"/>
      <c r="AE79" s="41"/>
      <c r="AF79" s="90" t="s">
        <v>3</v>
      </c>
      <c r="AG79" s="91"/>
      <c r="AH79" s="92">
        <f>IF(AC79&gt;15,0.25,0)</f>
        <v>0</v>
      </c>
      <c r="AI79" s="92"/>
      <c r="AJ79" s="92"/>
      <c r="AK79" s="92"/>
      <c r="AL79" s="101"/>
      <c r="AM79" s="102"/>
      <c r="AN79" s="103"/>
      <c r="AO79" s="67"/>
    </row>
    <row r="80" spans="1:41" ht="11.45" customHeight="1" x14ac:dyDescent="0.2">
      <c r="A80" s="66"/>
      <c r="B80" s="112" t="s">
        <v>68</v>
      </c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4"/>
      <c r="N80" s="121">
        <f>SUM(N78:O79)</f>
        <v>0</v>
      </c>
      <c r="O80" s="121"/>
      <c r="P80" s="121"/>
      <c r="Q80" s="121"/>
      <c r="R80" s="104"/>
      <c r="S80" s="105"/>
      <c r="T80" s="106"/>
      <c r="U80" s="117"/>
      <c r="V80" s="122" t="s">
        <v>67</v>
      </c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4"/>
      <c r="AH80" s="121">
        <f>SUM(AH78:AI79)</f>
        <v>0</v>
      </c>
      <c r="AI80" s="121"/>
      <c r="AJ80" s="121"/>
      <c r="AK80" s="121"/>
      <c r="AL80" s="104"/>
      <c r="AM80" s="105"/>
      <c r="AN80" s="106"/>
      <c r="AO80" s="67"/>
    </row>
    <row r="81" spans="1:41" ht="11.45" customHeight="1" x14ac:dyDescent="0.2">
      <c r="A81" s="66"/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51"/>
      <c r="U81" s="117"/>
      <c r="V81" s="53"/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  <c r="AG81" s="125"/>
      <c r="AH81" s="125"/>
      <c r="AI81" s="125"/>
      <c r="AJ81" s="125"/>
      <c r="AK81" s="125"/>
      <c r="AL81" s="125"/>
      <c r="AM81" s="125"/>
      <c r="AN81" s="125"/>
      <c r="AO81" s="67"/>
    </row>
    <row r="82" spans="1:41" ht="18.600000000000001" customHeight="1" x14ac:dyDescent="0.2">
      <c r="A82" s="66"/>
      <c r="B82" s="118" t="s">
        <v>61</v>
      </c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20"/>
      <c r="U82" s="117"/>
      <c r="V82" s="118" t="s">
        <v>62</v>
      </c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20"/>
      <c r="AO82" s="67"/>
    </row>
    <row r="83" spans="1:41" x14ac:dyDescent="0.2">
      <c r="A83" s="66"/>
      <c r="B83" s="56" t="s">
        <v>47</v>
      </c>
      <c r="C83" s="56"/>
      <c r="D83" s="56"/>
      <c r="E83" s="56" t="s">
        <v>48</v>
      </c>
      <c r="F83" s="56"/>
      <c r="G83" s="56"/>
      <c r="H83" s="9" t="s">
        <v>49</v>
      </c>
      <c r="I83" s="84"/>
      <c r="J83" s="84"/>
      <c r="K83" s="85"/>
      <c r="L83" s="56" t="s">
        <v>47</v>
      </c>
      <c r="M83" s="56"/>
      <c r="N83" s="56"/>
      <c r="O83" s="56" t="s">
        <v>48</v>
      </c>
      <c r="P83" s="56"/>
      <c r="Q83" s="56"/>
      <c r="R83" s="56" t="s">
        <v>49</v>
      </c>
      <c r="S83" s="56"/>
      <c r="T83" s="56"/>
      <c r="U83" s="117"/>
      <c r="V83" s="56" t="s">
        <v>47</v>
      </c>
      <c r="W83" s="56"/>
      <c r="X83" s="56"/>
      <c r="Y83" s="56" t="s">
        <v>48</v>
      </c>
      <c r="Z83" s="56"/>
      <c r="AA83" s="56"/>
      <c r="AB83" s="9" t="s">
        <v>49</v>
      </c>
      <c r="AC83" s="84"/>
      <c r="AD83" s="84"/>
      <c r="AE83" s="85"/>
      <c r="AF83" s="56" t="s">
        <v>47</v>
      </c>
      <c r="AG83" s="56"/>
      <c r="AH83" s="56"/>
      <c r="AI83" s="56" t="s">
        <v>48</v>
      </c>
      <c r="AJ83" s="56"/>
      <c r="AK83" s="56"/>
      <c r="AL83" s="56" t="s">
        <v>49</v>
      </c>
      <c r="AM83" s="56"/>
      <c r="AN83" s="56"/>
      <c r="AO83" s="67"/>
    </row>
    <row r="84" spans="1:41" x14ac:dyDescent="0.2">
      <c r="A84" s="66"/>
      <c r="B84" s="38"/>
      <c r="C84" s="38"/>
      <c r="D84" s="38"/>
      <c r="E84" s="38"/>
      <c r="F84" s="38"/>
      <c r="G84" s="38"/>
      <c r="H84" s="25">
        <f>IF(B84=0,0,DAYS360(B84,E84+1))</f>
        <v>0</v>
      </c>
      <c r="I84" s="86"/>
      <c r="J84" s="86"/>
      <c r="K84" s="87"/>
      <c r="L84" s="38"/>
      <c r="M84" s="38"/>
      <c r="N84" s="38"/>
      <c r="O84" s="38"/>
      <c r="P84" s="38"/>
      <c r="Q84" s="38"/>
      <c r="R84" s="126">
        <f t="shared" ref="R84:R93" si="12">IF(I84=0,0,DAYS360(I84,L84+1))</f>
        <v>0</v>
      </c>
      <c r="S84" s="126"/>
      <c r="T84" s="126"/>
      <c r="U84" s="117"/>
      <c r="V84" s="38"/>
      <c r="W84" s="38"/>
      <c r="X84" s="38"/>
      <c r="Y84" s="38"/>
      <c r="Z84" s="38"/>
      <c r="AA84" s="38"/>
      <c r="AB84" s="25">
        <f>IF(V84=0,0,DAYS360(V84,Y84+1))</f>
        <v>0</v>
      </c>
      <c r="AC84" s="86"/>
      <c r="AD84" s="86"/>
      <c r="AE84" s="87"/>
      <c r="AF84" s="38"/>
      <c r="AG84" s="38"/>
      <c r="AH84" s="38"/>
      <c r="AI84" s="38"/>
      <c r="AJ84" s="38"/>
      <c r="AK84" s="38"/>
      <c r="AL84" s="126">
        <f t="shared" ref="AL84:AL93" si="13">IF(AC84=0,0,DAYS360(AC84,AF84+1))</f>
        <v>0</v>
      </c>
      <c r="AM84" s="126"/>
      <c r="AN84" s="126"/>
      <c r="AO84" s="67"/>
    </row>
    <row r="85" spans="1:41" ht="11.45" customHeight="1" x14ac:dyDescent="0.2">
      <c r="A85" s="66"/>
      <c r="B85" s="38"/>
      <c r="C85" s="38"/>
      <c r="D85" s="38"/>
      <c r="E85" s="38"/>
      <c r="F85" s="38"/>
      <c r="G85" s="38"/>
      <c r="H85" s="25">
        <f t="shared" ref="H85:H93" si="14">IF(B85=0,0,DAYS360(B85,E85+1))</f>
        <v>0</v>
      </c>
      <c r="I85" s="86"/>
      <c r="J85" s="86"/>
      <c r="K85" s="87"/>
      <c r="L85" s="38"/>
      <c r="M85" s="38"/>
      <c r="N85" s="38"/>
      <c r="O85" s="38"/>
      <c r="P85" s="38"/>
      <c r="Q85" s="38"/>
      <c r="R85" s="126">
        <f t="shared" si="12"/>
        <v>0</v>
      </c>
      <c r="S85" s="126"/>
      <c r="T85" s="126"/>
      <c r="U85" s="117"/>
      <c r="V85" s="38"/>
      <c r="W85" s="38"/>
      <c r="X85" s="38"/>
      <c r="Y85" s="38"/>
      <c r="Z85" s="38"/>
      <c r="AA85" s="38"/>
      <c r="AB85" s="25">
        <f t="shared" ref="AB85:AB93" si="15">IF(V85=0,0,DAYS360(V85,Y85+1))</f>
        <v>0</v>
      </c>
      <c r="AC85" s="86"/>
      <c r="AD85" s="86"/>
      <c r="AE85" s="87"/>
      <c r="AF85" s="38"/>
      <c r="AG85" s="38"/>
      <c r="AH85" s="38"/>
      <c r="AI85" s="38"/>
      <c r="AJ85" s="38"/>
      <c r="AK85" s="38"/>
      <c r="AL85" s="126">
        <f t="shared" si="13"/>
        <v>0</v>
      </c>
      <c r="AM85" s="126"/>
      <c r="AN85" s="126"/>
      <c r="AO85" s="67"/>
    </row>
    <row r="86" spans="1:41" ht="11.45" customHeight="1" x14ac:dyDescent="0.2">
      <c r="A86" s="66"/>
      <c r="B86" s="38"/>
      <c r="C86" s="38"/>
      <c r="D86" s="38"/>
      <c r="E86" s="38"/>
      <c r="F86" s="38"/>
      <c r="G86" s="38"/>
      <c r="H86" s="25">
        <f t="shared" si="14"/>
        <v>0</v>
      </c>
      <c r="I86" s="86"/>
      <c r="J86" s="86"/>
      <c r="K86" s="87"/>
      <c r="L86" s="38"/>
      <c r="M86" s="38"/>
      <c r="N86" s="38"/>
      <c r="O86" s="38"/>
      <c r="P86" s="38"/>
      <c r="Q86" s="38"/>
      <c r="R86" s="126">
        <f t="shared" si="12"/>
        <v>0</v>
      </c>
      <c r="S86" s="126"/>
      <c r="T86" s="126"/>
      <c r="U86" s="117"/>
      <c r="V86" s="38"/>
      <c r="W86" s="38"/>
      <c r="X86" s="38"/>
      <c r="Y86" s="38"/>
      <c r="Z86" s="38"/>
      <c r="AA86" s="38"/>
      <c r="AB86" s="25">
        <f t="shared" si="15"/>
        <v>0</v>
      </c>
      <c r="AC86" s="86"/>
      <c r="AD86" s="86"/>
      <c r="AE86" s="87"/>
      <c r="AF86" s="38"/>
      <c r="AG86" s="38"/>
      <c r="AH86" s="38"/>
      <c r="AI86" s="38"/>
      <c r="AJ86" s="38"/>
      <c r="AK86" s="38"/>
      <c r="AL86" s="126">
        <f t="shared" si="13"/>
        <v>0</v>
      </c>
      <c r="AM86" s="126"/>
      <c r="AN86" s="126"/>
      <c r="AO86" s="67"/>
    </row>
    <row r="87" spans="1:41" ht="11.45" customHeight="1" x14ac:dyDescent="0.2">
      <c r="A87" s="66"/>
      <c r="B87" s="38"/>
      <c r="C87" s="38"/>
      <c r="D87" s="38"/>
      <c r="E87" s="38"/>
      <c r="F87" s="38"/>
      <c r="G87" s="38"/>
      <c r="H87" s="25">
        <f t="shared" si="14"/>
        <v>0</v>
      </c>
      <c r="I87" s="86"/>
      <c r="J87" s="86"/>
      <c r="K87" s="87"/>
      <c r="L87" s="38"/>
      <c r="M87" s="38"/>
      <c r="N87" s="38"/>
      <c r="O87" s="38"/>
      <c r="P87" s="38"/>
      <c r="Q87" s="38"/>
      <c r="R87" s="126">
        <f t="shared" si="12"/>
        <v>0</v>
      </c>
      <c r="S87" s="126"/>
      <c r="T87" s="126"/>
      <c r="U87" s="117"/>
      <c r="V87" s="38"/>
      <c r="W87" s="38"/>
      <c r="X87" s="38"/>
      <c r="Y87" s="38"/>
      <c r="Z87" s="38"/>
      <c r="AA87" s="38"/>
      <c r="AB87" s="25">
        <f t="shared" si="15"/>
        <v>0</v>
      </c>
      <c r="AC87" s="86"/>
      <c r="AD87" s="86"/>
      <c r="AE87" s="87"/>
      <c r="AF87" s="38"/>
      <c r="AG87" s="38"/>
      <c r="AH87" s="38"/>
      <c r="AI87" s="38"/>
      <c r="AJ87" s="38"/>
      <c r="AK87" s="38"/>
      <c r="AL87" s="126">
        <f t="shared" si="13"/>
        <v>0</v>
      </c>
      <c r="AM87" s="126"/>
      <c r="AN87" s="126"/>
      <c r="AO87" s="67"/>
    </row>
    <row r="88" spans="1:41" ht="11.45" customHeight="1" x14ac:dyDescent="0.2">
      <c r="A88" s="66"/>
      <c r="B88" s="38"/>
      <c r="C88" s="38"/>
      <c r="D88" s="38"/>
      <c r="E88" s="38"/>
      <c r="F88" s="38"/>
      <c r="G88" s="38"/>
      <c r="H88" s="25">
        <f t="shared" si="14"/>
        <v>0</v>
      </c>
      <c r="I88" s="86"/>
      <c r="J88" s="86"/>
      <c r="K88" s="87"/>
      <c r="L88" s="38"/>
      <c r="M88" s="38"/>
      <c r="N88" s="38"/>
      <c r="O88" s="38"/>
      <c r="P88" s="38"/>
      <c r="Q88" s="38"/>
      <c r="R88" s="126">
        <f t="shared" si="12"/>
        <v>0</v>
      </c>
      <c r="S88" s="126"/>
      <c r="T88" s="126"/>
      <c r="U88" s="117"/>
      <c r="V88" s="38"/>
      <c r="W88" s="38"/>
      <c r="X88" s="38"/>
      <c r="Y88" s="38"/>
      <c r="Z88" s="38"/>
      <c r="AA88" s="38"/>
      <c r="AB88" s="25">
        <f t="shared" si="15"/>
        <v>0</v>
      </c>
      <c r="AC88" s="86"/>
      <c r="AD88" s="86"/>
      <c r="AE88" s="87"/>
      <c r="AF88" s="38"/>
      <c r="AG88" s="38"/>
      <c r="AH88" s="38"/>
      <c r="AI88" s="38"/>
      <c r="AJ88" s="38"/>
      <c r="AK88" s="38"/>
      <c r="AL88" s="126">
        <f t="shared" si="13"/>
        <v>0</v>
      </c>
      <c r="AM88" s="126"/>
      <c r="AN88" s="126"/>
      <c r="AO88" s="67"/>
    </row>
    <row r="89" spans="1:41" ht="11.45" customHeight="1" x14ac:dyDescent="0.2">
      <c r="A89" s="66"/>
      <c r="B89" s="38"/>
      <c r="C89" s="38"/>
      <c r="D89" s="38"/>
      <c r="E89" s="38"/>
      <c r="F89" s="38"/>
      <c r="G89" s="38"/>
      <c r="H89" s="25">
        <f t="shared" si="14"/>
        <v>0</v>
      </c>
      <c r="I89" s="86"/>
      <c r="J89" s="86"/>
      <c r="K89" s="87"/>
      <c r="L89" s="38"/>
      <c r="M89" s="38"/>
      <c r="N89" s="38"/>
      <c r="O89" s="38"/>
      <c r="P89" s="38"/>
      <c r="Q89" s="38"/>
      <c r="R89" s="126">
        <f t="shared" si="12"/>
        <v>0</v>
      </c>
      <c r="S89" s="126"/>
      <c r="T89" s="126"/>
      <c r="U89" s="117"/>
      <c r="V89" s="38"/>
      <c r="W89" s="38"/>
      <c r="X89" s="38"/>
      <c r="Y89" s="38"/>
      <c r="Z89" s="38"/>
      <c r="AA89" s="38"/>
      <c r="AB89" s="25">
        <f t="shared" si="15"/>
        <v>0</v>
      </c>
      <c r="AC89" s="86"/>
      <c r="AD89" s="86"/>
      <c r="AE89" s="87"/>
      <c r="AF89" s="38"/>
      <c r="AG89" s="38"/>
      <c r="AH89" s="38"/>
      <c r="AI89" s="38"/>
      <c r="AJ89" s="38"/>
      <c r="AK89" s="38"/>
      <c r="AL89" s="126">
        <f t="shared" si="13"/>
        <v>0</v>
      </c>
      <c r="AM89" s="126"/>
      <c r="AN89" s="126"/>
      <c r="AO89" s="67"/>
    </row>
    <row r="90" spans="1:41" ht="11.45" customHeight="1" x14ac:dyDescent="0.2">
      <c r="A90" s="66"/>
      <c r="B90" s="38"/>
      <c r="C90" s="38"/>
      <c r="D90" s="38"/>
      <c r="E90" s="38"/>
      <c r="F90" s="38"/>
      <c r="G90" s="38"/>
      <c r="H90" s="25">
        <f t="shared" si="14"/>
        <v>0</v>
      </c>
      <c r="I90" s="86"/>
      <c r="J90" s="86"/>
      <c r="K90" s="87"/>
      <c r="L90" s="38"/>
      <c r="M90" s="38"/>
      <c r="N90" s="38"/>
      <c r="O90" s="38"/>
      <c r="P90" s="38"/>
      <c r="Q90" s="38"/>
      <c r="R90" s="126">
        <f t="shared" si="12"/>
        <v>0</v>
      </c>
      <c r="S90" s="126"/>
      <c r="T90" s="126"/>
      <c r="U90" s="117"/>
      <c r="V90" s="38"/>
      <c r="W90" s="38"/>
      <c r="X90" s="38"/>
      <c r="Y90" s="38"/>
      <c r="Z90" s="38"/>
      <c r="AA90" s="38"/>
      <c r="AB90" s="25">
        <f t="shared" si="15"/>
        <v>0</v>
      </c>
      <c r="AC90" s="86"/>
      <c r="AD90" s="86"/>
      <c r="AE90" s="87"/>
      <c r="AF90" s="38"/>
      <c r="AG90" s="38"/>
      <c r="AH90" s="38"/>
      <c r="AI90" s="38"/>
      <c r="AJ90" s="38"/>
      <c r="AK90" s="38"/>
      <c r="AL90" s="126">
        <f t="shared" si="13"/>
        <v>0</v>
      </c>
      <c r="AM90" s="126"/>
      <c r="AN90" s="126"/>
      <c r="AO90" s="67"/>
    </row>
    <row r="91" spans="1:41" ht="11.45" customHeight="1" x14ac:dyDescent="0.2">
      <c r="A91" s="66"/>
      <c r="B91" s="38"/>
      <c r="C91" s="38"/>
      <c r="D91" s="38"/>
      <c r="E91" s="38"/>
      <c r="F91" s="38"/>
      <c r="G91" s="38"/>
      <c r="H91" s="25">
        <f t="shared" si="14"/>
        <v>0</v>
      </c>
      <c r="I91" s="86"/>
      <c r="J91" s="86"/>
      <c r="K91" s="87"/>
      <c r="L91" s="38"/>
      <c r="M91" s="38"/>
      <c r="N91" s="38"/>
      <c r="O91" s="38"/>
      <c r="P91" s="38"/>
      <c r="Q91" s="38"/>
      <c r="R91" s="126">
        <f t="shared" si="12"/>
        <v>0</v>
      </c>
      <c r="S91" s="126"/>
      <c r="T91" s="126"/>
      <c r="U91" s="117"/>
      <c r="V91" s="38"/>
      <c r="W91" s="38"/>
      <c r="X91" s="38"/>
      <c r="Y91" s="38"/>
      <c r="Z91" s="38"/>
      <c r="AA91" s="38"/>
      <c r="AB91" s="25">
        <f t="shared" si="15"/>
        <v>0</v>
      </c>
      <c r="AC91" s="86"/>
      <c r="AD91" s="86"/>
      <c r="AE91" s="87"/>
      <c r="AF91" s="38"/>
      <c r="AG91" s="38"/>
      <c r="AH91" s="38"/>
      <c r="AI91" s="38"/>
      <c r="AJ91" s="38"/>
      <c r="AK91" s="38"/>
      <c r="AL91" s="126">
        <f t="shared" si="13"/>
        <v>0</v>
      </c>
      <c r="AM91" s="126"/>
      <c r="AN91" s="126"/>
      <c r="AO91" s="67"/>
    </row>
    <row r="92" spans="1:41" ht="11.45" customHeight="1" x14ac:dyDescent="0.2">
      <c r="A92" s="66"/>
      <c r="B92" s="38"/>
      <c r="C92" s="38"/>
      <c r="D92" s="38"/>
      <c r="E92" s="38"/>
      <c r="F92" s="38"/>
      <c r="G92" s="38"/>
      <c r="H92" s="25">
        <f t="shared" si="14"/>
        <v>0</v>
      </c>
      <c r="I92" s="86"/>
      <c r="J92" s="86"/>
      <c r="K92" s="87"/>
      <c r="L92" s="38"/>
      <c r="M92" s="38"/>
      <c r="N92" s="38"/>
      <c r="O92" s="38"/>
      <c r="P92" s="38"/>
      <c r="Q92" s="38"/>
      <c r="R92" s="126">
        <f t="shared" si="12"/>
        <v>0</v>
      </c>
      <c r="S92" s="126"/>
      <c r="T92" s="126"/>
      <c r="U92" s="117"/>
      <c r="V92" s="38"/>
      <c r="W92" s="38"/>
      <c r="X92" s="38"/>
      <c r="Y92" s="38"/>
      <c r="Z92" s="38"/>
      <c r="AA92" s="38"/>
      <c r="AB92" s="25">
        <f t="shared" si="15"/>
        <v>0</v>
      </c>
      <c r="AC92" s="86"/>
      <c r="AD92" s="86"/>
      <c r="AE92" s="87"/>
      <c r="AF92" s="38"/>
      <c r="AG92" s="38"/>
      <c r="AH92" s="38"/>
      <c r="AI92" s="38"/>
      <c r="AJ92" s="38"/>
      <c r="AK92" s="38"/>
      <c r="AL92" s="126">
        <f t="shared" si="13"/>
        <v>0</v>
      </c>
      <c r="AM92" s="126"/>
      <c r="AN92" s="126"/>
      <c r="AO92" s="67"/>
    </row>
    <row r="93" spans="1:41" ht="11.45" customHeight="1" x14ac:dyDescent="0.2">
      <c r="A93" s="66"/>
      <c r="B93" s="38"/>
      <c r="C93" s="38"/>
      <c r="D93" s="38"/>
      <c r="E93" s="38"/>
      <c r="F93" s="38"/>
      <c r="G93" s="38"/>
      <c r="H93" s="25">
        <f t="shared" si="14"/>
        <v>0</v>
      </c>
      <c r="I93" s="88"/>
      <c r="J93" s="88"/>
      <c r="K93" s="89"/>
      <c r="L93" s="38"/>
      <c r="M93" s="38"/>
      <c r="N93" s="38"/>
      <c r="O93" s="38"/>
      <c r="P93" s="38"/>
      <c r="Q93" s="38"/>
      <c r="R93" s="126">
        <f t="shared" si="12"/>
        <v>0</v>
      </c>
      <c r="S93" s="126"/>
      <c r="T93" s="126"/>
      <c r="U93" s="117"/>
      <c r="V93" s="38"/>
      <c r="W93" s="38"/>
      <c r="X93" s="38"/>
      <c r="Y93" s="38"/>
      <c r="Z93" s="38"/>
      <c r="AA93" s="38"/>
      <c r="AB93" s="25">
        <f t="shared" si="15"/>
        <v>0</v>
      </c>
      <c r="AC93" s="88"/>
      <c r="AD93" s="88"/>
      <c r="AE93" s="89"/>
      <c r="AF93" s="38"/>
      <c r="AG93" s="38"/>
      <c r="AH93" s="38"/>
      <c r="AI93" s="38"/>
      <c r="AJ93" s="38"/>
      <c r="AK93" s="38"/>
      <c r="AL93" s="126">
        <f t="shared" si="13"/>
        <v>0</v>
      </c>
      <c r="AM93" s="126"/>
      <c r="AN93" s="126"/>
      <c r="AO93" s="67"/>
    </row>
    <row r="94" spans="1:41" ht="11.45" customHeight="1" x14ac:dyDescent="0.2">
      <c r="A94" s="66"/>
      <c r="B94" s="97" t="s">
        <v>63</v>
      </c>
      <c r="C94" s="97"/>
      <c r="D94" s="97"/>
      <c r="E94" s="97"/>
      <c r="F94" s="97"/>
      <c r="G94" s="97"/>
      <c r="H94" s="97"/>
      <c r="I94" s="39">
        <f>INT(SUM(H84:H93,R84:T93,)/30)</f>
        <v>0</v>
      </c>
      <c r="J94" s="40"/>
      <c r="K94" s="41"/>
      <c r="L94" s="97" t="s">
        <v>3</v>
      </c>
      <c r="M94" s="97"/>
      <c r="N94" s="92">
        <f>I94*0.25</f>
        <v>0</v>
      </c>
      <c r="O94" s="92"/>
      <c r="P94" s="92"/>
      <c r="Q94" s="92"/>
      <c r="R94" s="98"/>
      <c r="S94" s="99"/>
      <c r="T94" s="100"/>
      <c r="U94" s="117"/>
      <c r="V94" s="97" t="s">
        <v>65</v>
      </c>
      <c r="W94" s="97"/>
      <c r="X94" s="97"/>
      <c r="Y94" s="97"/>
      <c r="Z94" s="97"/>
      <c r="AA94" s="97"/>
      <c r="AB94" s="97"/>
      <c r="AC94" s="39">
        <f>INT(SUM(AB84:AB93,AL84:AN93,)/30)</f>
        <v>0</v>
      </c>
      <c r="AD94" s="40"/>
      <c r="AE94" s="41"/>
      <c r="AF94" s="97" t="s">
        <v>3</v>
      </c>
      <c r="AG94" s="97"/>
      <c r="AH94" s="92">
        <f>AC94*0.25</f>
        <v>0</v>
      </c>
      <c r="AI94" s="92"/>
      <c r="AJ94" s="92"/>
      <c r="AK94" s="92"/>
      <c r="AL94" s="98"/>
      <c r="AM94" s="99"/>
      <c r="AN94" s="100"/>
      <c r="AO94" s="67"/>
    </row>
    <row r="95" spans="1:41" ht="11.45" customHeight="1" x14ac:dyDescent="0.2">
      <c r="A95" s="66"/>
      <c r="B95" s="97" t="s">
        <v>64</v>
      </c>
      <c r="C95" s="97"/>
      <c r="D95" s="97"/>
      <c r="E95" s="97"/>
      <c r="F95" s="97"/>
      <c r="G95" s="97"/>
      <c r="H95" s="97"/>
      <c r="I95" s="39">
        <f>SUM(H84:H93,R84:T93)-I94*30</f>
        <v>0</v>
      </c>
      <c r="J95" s="40"/>
      <c r="K95" s="41"/>
      <c r="L95" s="90" t="s">
        <v>3</v>
      </c>
      <c r="M95" s="91"/>
      <c r="N95" s="92">
        <f>IF(I95&gt;15,0.25,0)</f>
        <v>0</v>
      </c>
      <c r="O95" s="92"/>
      <c r="P95" s="92"/>
      <c r="Q95" s="92"/>
      <c r="R95" s="101"/>
      <c r="S95" s="102"/>
      <c r="T95" s="103"/>
      <c r="U95" s="117"/>
      <c r="V95" s="97" t="s">
        <v>66</v>
      </c>
      <c r="W95" s="97"/>
      <c r="X95" s="97"/>
      <c r="Y95" s="97"/>
      <c r="Z95" s="97"/>
      <c r="AA95" s="97"/>
      <c r="AB95" s="97"/>
      <c r="AC95" s="39">
        <f>SUM(AB84:AB93,AL84:AN93)-AC94*30</f>
        <v>0</v>
      </c>
      <c r="AD95" s="40"/>
      <c r="AE95" s="41"/>
      <c r="AF95" s="90" t="s">
        <v>3</v>
      </c>
      <c r="AG95" s="91"/>
      <c r="AH95" s="92">
        <f>IF(AC95&gt;15,0.25,0)</f>
        <v>0</v>
      </c>
      <c r="AI95" s="92"/>
      <c r="AJ95" s="92"/>
      <c r="AK95" s="92"/>
      <c r="AL95" s="101"/>
      <c r="AM95" s="102"/>
      <c r="AN95" s="103"/>
      <c r="AO95" s="67"/>
    </row>
    <row r="96" spans="1:41" ht="11.45" customHeight="1" x14ac:dyDescent="0.2">
      <c r="A96" s="66"/>
      <c r="B96" s="112" t="s">
        <v>69</v>
      </c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4"/>
      <c r="N96" s="121">
        <f>SUM(N94:O95)</f>
        <v>0</v>
      </c>
      <c r="O96" s="121"/>
      <c r="P96" s="121"/>
      <c r="Q96" s="121"/>
      <c r="R96" s="104"/>
      <c r="S96" s="105"/>
      <c r="T96" s="106"/>
      <c r="U96" s="117"/>
      <c r="V96" s="112" t="s">
        <v>70</v>
      </c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  <c r="AG96" s="114"/>
      <c r="AH96" s="121">
        <f>SUM(AH94:AI95)</f>
        <v>0</v>
      </c>
      <c r="AI96" s="121"/>
      <c r="AJ96" s="121"/>
      <c r="AK96" s="121"/>
      <c r="AL96" s="104"/>
      <c r="AM96" s="105"/>
      <c r="AN96" s="106"/>
      <c r="AO96" s="67"/>
    </row>
    <row r="97" spans="1:41" ht="11.45" customHeight="1" x14ac:dyDescent="0.2">
      <c r="A97" s="66"/>
      <c r="B97" s="42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4"/>
      <c r="AO97" s="67"/>
    </row>
    <row r="98" spans="1:41" ht="13.9" customHeight="1" x14ac:dyDescent="0.2">
      <c r="A98" s="66"/>
      <c r="B98" s="45" t="s">
        <v>84</v>
      </c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7"/>
      <c r="AO98" s="67"/>
    </row>
    <row r="99" spans="1:41" ht="76.900000000000006" customHeight="1" x14ac:dyDescent="0.2">
      <c r="A99" s="66"/>
      <c r="B99" s="48" t="s">
        <v>42</v>
      </c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50"/>
      <c r="AO99" s="67"/>
    </row>
    <row r="100" spans="1:41" ht="11.45" customHeight="1" x14ac:dyDescent="0.2">
      <c r="A100" s="66"/>
      <c r="B100" s="51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3"/>
      <c r="AO100" s="67"/>
    </row>
    <row r="101" spans="1:41" ht="18.600000000000001" customHeight="1" x14ac:dyDescent="0.2">
      <c r="A101" s="66"/>
      <c r="B101" s="54" t="s">
        <v>56</v>
      </c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116"/>
      <c r="V101" s="54" t="s">
        <v>58</v>
      </c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67"/>
    </row>
    <row r="102" spans="1:41" x14ac:dyDescent="0.2">
      <c r="A102" s="66"/>
      <c r="B102" s="37" t="s">
        <v>47</v>
      </c>
      <c r="C102" s="37"/>
      <c r="D102" s="37"/>
      <c r="E102" s="37" t="s">
        <v>48</v>
      </c>
      <c r="F102" s="37"/>
      <c r="G102" s="37"/>
      <c r="H102" s="11" t="s">
        <v>49</v>
      </c>
      <c r="I102" s="86"/>
      <c r="J102" s="86"/>
      <c r="K102" s="87"/>
      <c r="L102" s="37" t="s">
        <v>47</v>
      </c>
      <c r="M102" s="37"/>
      <c r="N102" s="37"/>
      <c r="O102" s="37" t="s">
        <v>48</v>
      </c>
      <c r="P102" s="37"/>
      <c r="Q102" s="37"/>
      <c r="R102" s="37" t="s">
        <v>49</v>
      </c>
      <c r="S102" s="37"/>
      <c r="T102" s="37"/>
      <c r="U102" s="117"/>
      <c r="V102" s="37" t="s">
        <v>47</v>
      </c>
      <c r="W102" s="37"/>
      <c r="X102" s="37"/>
      <c r="Y102" s="37" t="s">
        <v>48</v>
      </c>
      <c r="Z102" s="37"/>
      <c r="AA102" s="37"/>
      <c r="AB102" s="11" t="s">
        <v>49</v>
      </c>
      <c r="AC102" s="86"/>
      <c r="AD102" s="86"/>
      <c r="AE102" s="87"/>
      <c r="AF102" s="37" t="s">
        <v>47</v>
      </c>
      <c r="AG102" s="37"/>
      <c r="AH102" s="37"/>
      <c r="AI102" s="37" t="s">
        <v>48</v>
      </c>
      <c r="AJ102" s="37"/>
      <c r="AK102" s="37"/>
      <c r="AL102" s="37" t="s">
        <v>49</v>
      </c>
      <c r="AM102" s="37"/>
      <c r="AN102" s="37"/>
      <c r="AO102" s="67"/>
    </row>
    <row r="103" spans="1:41" x14ac:dyDescent="0.2">
      <c r="A103" s="66"/>
      <c r="B103" s="38"/>
      <c r="C103" s="38"/>
      <c r="D103" s="38"/>
      <c r="E103" s="38"/>
      <c r="F103" s="38"/>
      <c r="G103" s="38"/>
      <c r="H103" s="25">
        <f>IF(B103=0,0,DAYS360(B103,E103+1))</f>
        <v>0</v>
      </c>
      <c r="I103" s="86"/>
      <c r="J103" s="86"/>
      <c r="K103" s="87"/>
      <c r="L103" s="38"/>
      <c r="M103" s="38"/>
      <c r="N103" s="38"/>
      <c r="O103" s="38"/>
      <c r="P103" s="38"/>
      <c r="Q103" s="38"/>
      <c r="R103" s="55">
        <f t="shared" ref="R103:R112" si="16">IF(I103=0,0,DAYS360(I103,L103+1))</f>
        <v>0</v>
      </c>
      <c r="S103" s="55"/>
      <c r="T103" s="55"/>
      <c r="U103" s="117"/>
      <c r="V103" s="38"/>
      <c r="W103" s="38"/>
      <c r="X103" s="38"/>
      <c r="Y103" s="38"/>
      <c r="Z103" s="38"/>
      <c r="AA103" s="38"/>
      <c r="AB103" s="25">
        <f>IF(V103=0,0,DAYS360(V103,Y103+1))</f>
        <v>0</v>
      </c>
      <c r="AC103" s="86"/>
      <c r="AD103" s="86"/>
      <c r="AE103" s="87"/>
      <c r="AF103" s="38"/>
      <c r="AG103" s="38"/>
      <c r="AH103" s="38"/>
      <c r="AI103" s="38"/>
      <c r="AJ103" s="38"/>
      <c r="AK103" s="38"/>
      <c r="AL103" s="55">
        <f t="shared" ref="AL103:AL112" si="17">IF(AC103=0,0,DAYS360(AC103,AF103+1))</f>
        <v>0</v>
      </c>
      <c r="AM103" s="55"/>
      <c r="AN103" s="55"/>
      <c r="AO103" s="67"/>
    </row>
    <row r="104" spans="1:41" ht="11.45" customHeight="1" x14ac:dyDescent="0.2">
      <c r="A104" s="66"/>
      <c r="B104" s="38"/>
      <c r="C104" s="38"/>
      <c r="D104" s="38"/>
      <c r="E104" s="38"/>
      <c r="F104" s="38"/>
      <c r="G104" s="38"/>
      <c r="H104" s="25">
        <f t="shared" ref="H104:H112" si="18">IF(B104=0,0,DAYS360(B104,E104+1))</f>
        <v>0</v>
      </c>
      <c r="I104" s="86"/>
      <c r="J104" s="86"/>
      <c r="K104" s="87"/>
      <c r="L104" s="38"/>
      <c r="M104" s="38"/>
      <c r="N104" s="38"/>
      <c r="O104" s="38"/>
      <c r="P104" s="38"/>
      <c r="Q104" s="38"/>
      <c r="R104" s="55">
        <f t="shared" si="16"/>
        <v>0</v>
      </c>
      <c r="S104" s="55"/>
      <c r="T104" s="55"/>
      <c r="U104" s="117"/>
      <c r="V104" s="38"/>
      <c r="W104" s="38"/>
      <c r="X104" s="38"/>
      <c r="Y104" s="38"/>
      <c r="Z104" s="38"/>
      <c r="AA104" s="38"/>
      <c r="AB104" s="25">
        <f t="shared" ref="AB104:AB112" si="19">IF(V104=0,0,DAYS360(V104,Y104+1))</f>
        <v>0</v>
      </c>
      <c r="AC104" s="86"/>
      <c r="AD104" s="86"/>
      <c r="AE104" s="87"/>
      <c r="AF104" s="38"/>
      <c r="AG104" s="38"/>
      <c r="AH104" s="38"/>
      <c r="AI104" s="38"/>
      <c r="AJ104" s="38"/>
      <c r="AK104" s="38"/>
      <c r="AL104" s="55">
        <f t="shared" si="17"/>
        <v>0</v>
      </c>
      <c r="AM104" s="55"/>
      <c r="AN104" s="55"/>
      <c r="AO104" s="67"/>
    </row>
    <row r="105" spans="1:41" ht="11.45" customHeight="1" x14ac:dyDescent="0.2">
      <c r="A105" s="66"/>
      <c r="B105" s="38"/>
      <c r="C105" s="38"/>
      <c r="D105" s="38"/>
      <c r="E105" s="38"/>
      <c r="F105" s="38"/>
      <c r="G105" s="38"/>
      <c r="H105" s="25">
        <f t="shared" si="18"/>
        <v>0</v>
      </c>
      <c r="I105" s="86"/>
      <c r="J105" s="86"/>
      <c r="K105" s="87"/>
      <c r="L105" s="38"/>
      <c r="M105" s="38"/>
      <c r="N105" s="38"/>
      <c r="O105" s="38"/>
      <c r="P105" s="38"/>
      <c r="Q105" s="38"/>
      <c r="R105" s="55">
        <f t="shared" si="16"/>
        <v>0</v>
      </c>
      <c r="S105" s="55"/>
      <c r="T105" s="55"/>
      <c r="U105" s="117"/>
      <c r="V105" s="38"/>
      <c r="W105" s="38"/>
      <c r="X105" s="38"/>
      <c r="Y105" s="38"/>
      <c r="Z105" s="38"/>
      <c r="AA105" s="38"/>
      <c r="AB105" s="25">
        <f t="shared" si="19"/>
        <v>0</v>
      </c>
      <c r="AC105" s="86"/>
      <c r="AD105" s="86"/>
      <c r="AE105" s="87"/>
      <c r="AF105" s="38"/>
      <c r="AG105" s="38"/>
      <c r="AH105" s="38"/>
      <c r="AI105" s="38"/>
      <c r="AJ105" s="38"/>
      <c r="AK105" s="38"/>
      <c r="AL105" s="55">
        <f t="shared" si="17"/>
        <v>0</v>
      </c>
      <c r="AM105" s="55"/>
      <c r="AN105" s="55"/>
      <c r="AO105" s="67"/>
    </row>
    <row r="106" spans="1:41" ht="11.45" customHeight="1" x14ac:dyDescent="0.2">
      <c r="A106" s="66"/>
      <c r="B106" s="38"/>
      <c r="C106" s="38"/>
      <c r="D106" s="38"/>
      <c r="E106" s="38"/>
      <c r="F106" s="38"/>
      <c r="G106" s="38"/>
      <c r="H106" s="25">
        <f t="shared" si="18"/>
        <v>0</v>
      </c>
      <c r="I106" s="86"/>
      <c r="J106" s="86"/>
      <c r="K106" s="87"/>
      <c r="L106" s="38"/>
      <c r="M106" s="38"/>
      <c r="N106" s="38"/>
      <c r="O106" s="38"/>
      <c r="P106" s="38"/>
      <c r="Q106" s="38"/>
      <c r="R106" s="55">
        <f t="shared" si="16"/>
        <v>0</v>
      </c>
      <c r="S106" s="55"/>
      <c r="T106" s="55"/>
      <c r="U106" s="117"/>
      <c r="V106" s="38"/>
      <c r="W106" s="38"/>
      <c r="X106" s="38"/>
      <c r="Y106" s="38"/>
      <c r="Z106" s="38"/>
      <c r="AA106" s="38"/>
      <c r="AB106" s="25">
        <f t="shared" si="19"/>
        <v>0</v>
      </c>
      <c r="AC106" s="86"/>
      <c r="AD106" s="86"/>
      <c r="AE106" s="87"/>
      <c r="AF106" s="38"/>
      <c r="AG106" s="38"/>
      <c r="AH106" s="38"/>
      <c r="AI106" s="38"/>
      <c r="AJ106" s="38"/>
      <c r="AK106" s="38"/>
      <c r="AL106" s="55">
        <f t="shared" si="17"/>
        <v>0</v>
      </c>
      <c r="AM106" s="55"/>
      <c r="AN106" s="55"/>
      <c r="AO106" s="67"/>
    </row>
    <row r="107" spans="1:41" ht="11.45" customHeight="1" x14ac:dyDescent="0.2">
      <c r="A107" s="66"/>
      <c r="B107" s="38"/>
      <c r="C107" s="38"/>
      <c r="D107" s="38"/>
      <c r="E107" s="38"/>
      <c r="F107" s="38"/>
      <c r="G107" s="38"/>
      <c r="H107" s="25">
        <f t="shared" si="18"/>
        <v>0</v>
      </c>
      <c r="I107" s="86"/>
      <c r="J107" s="86"/>
      <c r="K107" s="87"/>
      <c r="L107" s="38"/>
      <c r="M107" s="38"/>
      <c r="N107" s="38"/>
      <c r="O107" s="38"/>
      <c r="P107" s="38"/>
      <c r="Q107" s="38"/>
      <c r="R107" s="55">
        <f t="shared" si="16"/>
        <v>0</v>
      </c>
      <c r="S107" s="55"/>
      <c r="T107" s="55"/>
      <c r="U107" s="117"/>
      <c r="V107" s="38"/>
      <c r="W107" s="38"/>
      <c r="X107" s="38"/>
      <c r="Y107" s="38"/>
      <c r="Z107" s="38"/>
      <c r="AA107" s="38"/>
      <c r="AB107" s="25">
        <f t="shared" si="19"/>
        <v>0</v>
      </c>
      <c r="AC107" s="86"/>
      <c r="AD107" s="86"/>
      <c r="AE107" s="87"/>
      <c r="AF107" s="38"/>
      <c r="AG107" s="38"/>
      <c r="AH107" s="38"/>
      <c r="AI107" s="38"/>
      <c r="AJ107" s="38"/>
      <c r="AK107" s="38"/>
      <c r="AL107" s="55">
        <f t="shared" si="17"/>
        <v>0</v>
      </c>
      <c r="AM107" s="55"/>
      <c r="AN107" s="55"/>
      <c r="AO107" s="67"/>
    </row>
    <row r="108" spans="1:41" ht="11.45" customHeight="1" x14ac:dyDescent="0.2">
      <c r="A108" s="66"/>
      <c r="B108" s="38"/>
      <c r="C108" s="38"/>
      <c r="D108" s="38"/>
      <c r="E108" s="38"/>
      <c r="F108" s="38"/>
      <c r="G108" s="38"/>
      <c r="H108" s="25">
        <f t="shared" si="18"/>
        <v>0</v>
      </c>
      <c r="I108" s="86"/>
      <c r="J108" s="86"/>
      <c r="K108" s="87"/>
      <c r="L108" s="38"/>
      <c r="M108" s="38"/>
      <c r="N108" s="38"/>
      <c r="O108" s="38"/>
      <c r="P108" s="38"/>
      <c r="Q108" s="38"/>
      <c r="R108" s="55">
        <f t="shared" si="16"/>
        <v>0</v>
      </c>
      <c r="S108" s="55"/>
      <c r="T108" s="55"/>
      <c r="U108" s="117"/>
      <c r="V108" s="38"/>
      <c r="W108" s="38"/>
      <c r="X108" s="38"/>
      <c r="Y108" s="38"/>
      <c r="Z108" s="38"/>
      <c r="AA108" s="38"/>
      <c r="AB108" s="25">
        <f t="shared" si="19"/>
        <v>0</v>
      </c>
      <c r="AC108" s="86"/>
      <c r="AD108" s="86"/>
      <c r="AE108" s="87"/>
      <c r="AF108" s="38"/>
      <c r="AG108" s="38"/>
      <c r="AH108" s="38"/>
      <c r="AI108" s="38"/>
      <c r="AJ108" s="38"/>
      <c r="AK108" s="38"/>
      <c r="AL108" s="55">
        <f t="shared" si="17"/>
        <v>0</v>
      </c>
      <c r="AM108" s="55"/>
      <c r="AN108" s="55"/>
      <c r="AO108" s="67"/>
    </row>
    <row r="109" spans="1:41" ht="11.45" customHeight="1" x14ac:dyDescent="0.2">
      <c r="A109" s="66"/>
      <c r="B109" s="38"/>
      <c r="C109" s="38"/>
      <c r="D109" s="38"/>
      <c r="E109" s="38"/>
      <c r="F109" s="38"/>
      <c r="G109" s="38"/>
      <c r="H109" s="25">
        <f t="shared" si="18"/>
        <v>0</v>
      </c>
      <c r="I109" s="86"/>
      <c r="J109" s="86"/>
      <c r="K109" s="87"/>
      <c r="L109" s="38"/>
      <c r="M109" s="38"/>
      <c r="N109" s="38"/>
      <c r="O109" s="38"/>
      <c r="P109" s="38"/>
      <c r="Q109" s="38"/>
      <c r="R109" s="55">
        <f t="shared" si="16"/>
        <v>0</v>
      </c>
      <c r="S109" s="55"/>
      <c r="T109" s="55"/>
      <c r="U109" s="117"/>
      <c r="V109" s="38"/>
      <c r="W109" s="38"/>
      <c r="X109" s="38"/>
      <c r="Y109" s="38"/>
      <c r="Z109" s="38"/>
      <c r="AA109" s="38"/>
      <c r="AB109" s="25">
        <f t="shared" si="19"/>
        <v>0</v>
      </c>
      <c r="AC109" s="86"/>
      <c r="AD109" s="86"/>
      <c r="AE109" s="87"/>
      <c r="AF109" s="38"/>
      <c r="AG109" s="38"/>
      <c r="AH109" s="38"/>
      <c r="AI109" s="38"/>
      <c r="AJ109" s="38"/>
      <c r="AK109" s="38"/>
      <c r="AL109" s="55">
        <f t="shared" si="17"/>
        <v>0</v>
      </c>
      <c r="AM109" s="55"/>
      <c r="AN109" s="55"/>
      <c r="AO109" s="67"/>
    </row>
    <row r="110" spans="1:41" ht="11.45" customHeight="1" x14ac:dyDescent="0.2">
      <c r="A110" s="66"/>
      <c r="B110" s="38"/>
      <c r="C110" s="38"/>
      <c r="D110" s="38"/>
      <c r="E110" s="38"/>
      <c r="F110" s="38"/>
      <c r="G110" s="38"/>
      <c r="H110" s="25">
        <f t="shared" si="18"/>
        <v>0</v>
      </c>
      <c r="I110" s="86"/>
      <c r="J110" s="86"/>
      <c r="K110" s="87"/>
      <c r="L110" s="38"/>
      <c r="M110" s="38"/>
      <c r="N110" s="38"/>
      <c r="O110" s="38"/>
      <c r="P110" s="38"/>
      <c r="Q110" s="38"/>
      <c r="R110" s="55">
        <f t="shared" si="16"/>
        <v>0</v>
      </c>
      <c r="S110" s="55"/>
      <c r="T110" s="55"/>
      <c r="U110" s="117"/>
      <c r="V110" s="38"/>
      <c r="W110" s="38"/>
      <c r="X110" s="38"/>
      <c r="Y110" s="38"/>
      <c r="Z110" s="38"/>
      <c r="AA110" s="38"/>
      <c r="AB110" s="25">
        <f t="shared" si="19"/>
        <v>0</v>
      </c>
      <c r="AC110" s="86"/>
      <c r="AD110" s="86"/>
      <c r="AE110" s="87"/>
      <c r="AF110" s="38"/>
      <c r="AG110" s="38"/>
      <c r="AH110" s="38"/>
      <c r="AI110" s="38"/>
      <c r="AJ110" s="38"/>
      <c r="AK110" s="38"/>
      <c r="AL110" s="55">
        <f t="shared" si="17"/>
        <v>0</v>
      </c>
      <c r="AM110" s="55"/>
      <c r="AN110" s="55"/>
      <c r="AO110" s="67"/>
    </row>
    <row r="111" spans="1:41" ht="11.45" customHeight="1" x14ac:dyDescent="0.2">
      <c r="A111" s="66"/>
      <c r="B111" s="38"/>
      <c r="C111" s="38"/>
      <c r="D111" s="38"/>
      <c r="E111" s="38"/>
      <c r="F111" s="38"/>
      <c r="G111" s="38"/>
      <c r="H111" s="25">
        <f t="shared" si="18"/>
        <v>0</v>
      </c>
      <c r="I111" s="86"/>
      <c r="J111" s="86"/>
      <c r="K111" s="87"/>
      <c r="L111" s="38"/>
      <c r="M111" s="38"/>
      <c r="N111" s="38"/>
      <c r="O111" s="38"/>
      <c r="P111" s="38"/>
      <c r="Q111" s="38"/>
      <c r="R111" s="55">
        <f t="shared" si="16"/>
        <v>0</v>
      </c>
      <c r="S111" s="55"/>
      <c r="T111" s="55"/>
      <c r="U111" s="117"/>
      <c r="V111" s="38"/>
      <c r="W111" s="38"/>
      <c r="X111" s="38"/>
      <c r="Y111" s="38"/>
      <c r="Z111" s="38"/>
      <c r="AA111" s="38"/>
      <c r="AB111" s="25">
        <f t="shared" si="19"/>
        <v>0</v>
      </c>
      <c r="AC111" s="86"/>
      <c r="AD111" s="86"/>
      <c r="AE111" s="87"/>
      <c r="AF111" s="38"/>
      <c r="AG111" s="38"/>
      <c r="AH111" s="38"/>
      <c r="AI111" s="38"/>
      <c r="AJ111" s="38"/>
      <c r="AK111" s="38"/>
      <c r="AL111" s="55">
        <f t="shared" si="17"/>
        <v>0</v>
      </c>
      <c r="AM111" s="55"/>
      <c r="AN111" s="55"/>
      <c r="AO111" s="67"/>
    </row>
    <row r="112" spans="1:41" ht="11.45" customHeight="1" x14ac:dyDescent="0.2">
      <c r="A112" s="66"/>
      <c r="B112" s="38"/>
      <c r="C112" s="38"/>
      <c r="D112" s="38"/>
      <c r="E112" s="38"/>
      <c r="F112" s="38"/>
      <c r="G112" s="38"/>
      <c r="H112" s="25">
        <f t="shared" si="18"/>
        <v>0</v>
      </c>
      <c r="I112" s="88"/>
      <c r="J112" s="88"/>
      <c r="K112" s="89"/>
      <c r="L112" s="38"/>
      <c r="M112" s="38"/>
      <c r="N112" s="38"/>
      <c r="O112" s="38"/>
      <c r="P112" s="38"/>
      <c r="Q112" s="38"/>
      <c r="R112" s="55">
        <f t="shared" si="16"/>
        <v>0</v>
      </c>
      <c r="S112" s="55"/>
      <c r="T112" s="55"/>
      <c r="U112" s="117"/>
      <c r="V112" s="38"/>
      <c r="W112" s="38"/>
      <c r="X112" s="38"/>
      <c r="Y112" s="38"/>
      <c r="Z112" s="38"/>
      <c r="AA112" s="38"/>
      <c r="AB112" s="25">
        <f t="shared" si="19"/>
        <v>0</v>
      </c>
      <c r="AC112" s="88"/>
      <c r="AD112" s="88"/>
      <c r="AE112" s="89"/>
      <c r="AF112" s="38"/>
      <c r="AG112" s="38"/>
      <c r="AH112" s="38"/>
      <c r="AI112" s="38"/>
      <c r="AJ112" s="38"/>
      <c r="AK112" s="38"/>
      <c r="AL112" s="55">
        <f t="shared" si="17"/>
        <v>0</v>
      </c>
      <c r="AM112" s="55"/>
      <c r="AN112" s="55"/>
      <c r="AO112" s="67"/>
    </row>
    <row r="113" spans="1:41" ht="11.45" customHeight="1" x14ac:dyDescent="0.2">
      <c r="A113" s="66"/>
      <c r="B113" s="97" t="s">
        <v>55</v>
      </c>
      <c r="C113" s="97"/>
      <c r="D113" s="97"/>
      <c r="E113" s="97"/>
      <c r="F113" s="97"/>
      <c r="G113" s="97"/>
      <c r="H113" s="97"/>
      <c r="I113" s="39">
        <f>INT(SUM(H103:H112,R103:T112,AL103:AN112)/30)</f>
        <v>0</v>
      </c>
      <c r="J113" s="40"/>
      <c r="K113" s="41"/>
      <c r="L113" s="97" t="s">
        <v>3</v>
      </c>
      <c r="M113" s="97"/>
      <c r="N113" s="92">
        <f>I113*0.15</f>
        <v>0</v>
      </c>
      <c r="O113" s="92"/>
      <c r="P113" s="92"/>
      <c r="Q113" s="92"/>
      <c r="R113" s="98"/>
      <c r="S113" s="99"/>
      <c r="T113" s="100"/>
      <c r="U113" s="117"/>
      <c r="V113" s="90" t="s">
        <v>59</v>
      </c>
      <c r="W113" s="111"/>
      <c r="X113" s="111"/>
      <c r="Y113" s="111"/>
      <c r="Z113" s="111"/>
      <c r="AA113" s="111"/>
      <c r="AB113" s="91"/>
      <c r="AC113" s="39">
        <f>INT(SUM(AB103:AB112,AL103:AN112,)/30)</f>
        <v>0</v>
      </c>
      <c r="AD113" s="40"/>
      <c r="AE113" s="41"/>
      <c r="AF113" s="90" t="s">
        <v>3</v>
      </c>
      <c r="AG113" s="91"/>
      <c r="AH113" s="92">
        <f>AC113*0.15</f>
        <v>0</v>
      </c>
      <c r="AI113" s="92"/>
      <c r="AJ113" s="92"/>
      <c r="AK113" s="92"/>
      <c r="AL113" s="98"/>
      <c r="AM113" s="99"/>
      <c r="AN113" s="100"/>
      <c r="AO113" s="67"/>
    </row>
    <row r="114" spans="1:41" ht="11.45" customHeight="1" x14ac:dyDescent="0.2">
      <c r="A114" s="66"/>
      <c r="B114" s="97" t="s">
        <v>57</v>
      </c>
      <c r="C114" s="97"/>
      <c r="D114" s="97"/>
      <c r="E114" s="97"/>
      <c r="F114" s="97"/>
      <c r="G114" s="97"/>
      <c r="H114" s="97"/>
      <c r="I114" s="39">
        <f>SUM(H103:H112,R103:T112,)-I113*30</f>
        <v>0</v>
      </c>
      <c r="J114" s="40"/>
      <c r="K114" s="41"/>
      <c r="L114" s="90" t="s">
        <v>3</v>
      </c>
      <c r="M114" s="91"/>
      <c r="N114" s="92">
        <f>IF(I114&gt;15,0.15,0)</f>
        <v>0</v>
      </c>
      <c r="O114" s="92"/>
      <c r="P114" s="92"/>
      <c r="Q114" s="92"/>
      <c r="R114" s="101"/>
      <c r="S114" s="102"/>
      <c r="T114" s="103"/>
      <c r="U114" s="117"/>
      <c r="V114" s="90" t="s">
        <v>60</v>
      </c>
      <c r="W114" s="111"/>
      <c r="X114" s="111"/>
      <c r="Y114" s="111"/>
      <c r="Z114" s="111"/>
      <c r="AA114" s="111"/>
      <c r="AB114" s="91"/>
      <c r="AC114" s="39">
        <f>SUM(AB103:AB112,AL103:AN112)-AC113*30</f>
        <v>0</v>
      </c>
      <c r="AD114" s="40"/>
      <c r="AE114" s="41"/>
      <c r="AF114" s="90" t="s">
        <v>3</v>
      </c>
      <c r="AG114" s="91"/>
      <c r="AH114" s="92">
        <f>IF(AC114&gt;15,0.15,0)</f>
        <v>0</v>
      </c>
      <c r="AI114" s="92"/>
      <c r="AJ114" s="92"/>
      <c r="AK114" s="92"/>
      <c r="AL114" s="101"/>
      <c r="AM114" s="102"/>
      <c r="AN114" s="103"/>
      <c r="AO114" s="67"/>
    </row>
    <row r="115" spans="1:41" ht="11.45" customHeight="1" x14ac:dyDescent="0.2">
      <c r="A115" s="66"/>
      <c r="B115" s="112" t="s">
        <v>68</v>
      </c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4"/>
      <c r="N115" s="121">
        <f>SUM(N113:O114)</f>
        <v>0</v>
      </c>
      <c r="O115" s="121"/>
      <c r="P115" s="121"/>
      <c r="Q115" s="121"/>
      <c r="R115" s="104"/>
      <c r="S115" s="105"/>
      <c r="T115" s="106"/>
      <c r="U115" s="117"/>
      <c r="V115" s="122" t="s">
        <v>67</v>
      </c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4"/>
      <c r="AH115" s="121">
        <f>SUM(AH113:AI114)</f>
        <v>0</v>
      </c>
      <c r="AI115" s="121"/>
      <c r="AJ115" s="121"/>
      <c r="AK115" s="121"/>
      <c r="AL115" s="104"/>
      <c r="AM115" s="105"/>
      <c r="AN115" s="106"/>
      <c r="AO115" s="67"/>
    </row>
    <row r="116" spans="1:41" ht="11.45" customHeight="1" x14ac:dyDescent="0.2">
      <c r="A116" s="66"/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51"/>
      <c r="U116" s="117"/>
      <c r="V116" s="53"/>
      <c r="W116" s="125"/>
      <c r="X116" s="125"/>
      <c r="Y116" s="125"/>
      <c r="Z116" s="125"/>
      <c r="AA116" s="125"/>
      <c r="AB116" s="125"/>
      <c r="AC116" s="125"/>
      <c r="AD116" s="125"/>
      <c r="AE116" s="125"/>
      <c r="AF116" s="125"/>
      <c r="AG116" s="125"/>
      <c r="AH116" s="125"/>
      <c r="AI116" s="125"/>
      <c r="AJ116" s="125"/>
      <c r="AK116" s="125"/>
      <c r="AL116" s="125"/>
      <c r="AM116" s="125"/>
      <c r="AN116" s="125"/>
      <c r="AO116" s="67"/>
    </row>
    <row r="117" spans="1:41" ht="18.600000000000001" customHeight="1" x14ac:dyDescent="0.2">
      <c r="A117" s="66"/>
      <c r="B117" s="54" t="s">
        <v>61</v>
      </c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117"/>
      <c r="V117" s="54" t="s">
        <v>62</v>
      </c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67"/>
    </row>
    <row r="118" spans="1:41" x14ac:dyDescent="0.2">
      <c r="A118" s="66"/>
      <c r="B118" s="56" t="s">
        <v>47</v>
      </c>
      <c r="C118" s="56"/>
      <c r="D118" s="56"/>
      <c r="E118" s="56" t="s">
        <v>48</v>
      </c>
      <c r="F118" s="56"/>
      <c r="G118" s="56"/>
      <c r="H118" s="9" t="s">
        <v>49</v>
      </c>
      <c r="I118" s="84"/>
      <c r="J118" s="84"/>
      <c r="K118" s="85"/>
      <c r="L118" s="56" t="s">
        <v>47</v>
      </c>
      <c r="M118" s="56"/>
      <c r="N118" s="56"/>
      <c r="O118" s="56" t="s">
        <v>48</v>
      </c>
      <c r="P118" s="56"/>
      <c r="Q118" s="56"/>
      <c r="R118" s="56" t="s">
        <v>49</v>
      </c>
      <c r="S118" s="56"/>
      <c r="T118" s="56"/>
      <c r="U118" s="117"/>
      <c r="V118" s="56" t="s">
        <v>47</v>
      </c>
      <c r="W118" s="56"/>
      <c r="X118" s="56"/>
      <c r="Y118" s="56" t="s">
        <v>48</v>
      </c>
      <c r="Z118" s="56"/>
      <c r="AA118" s="56"/>
      <c r="AB118" s="9" t="s">
        <v>49</v>
      </c>
      <c r="AC118" s="84"/>
      <c r="AD118" s="84"/>
      <c r="AE118" s="85"/>
      <c r="AF118" s="56" t="s">
        <v>47</v>
      </c>
      <c r="AG118" s="56"/>
      <c r="AH118" s="56"/>
      <c r="AI118" s="56" t="s">
        <v>48</v>
      </c>
      <c r="AJ118" s="56"/>
      <c r="AK118" s="56"/>
      <c r="AL118" s="56" t="s">
        <v>49</v>
      </c>
      <c r="AM118" s="56"/>
      <c r="AN118" s="56"/>
      <c r="AO118" s="67"/>
    </row>
    <row r="119" spans="1:41" x14ac:dyDescent="0.2">
      <c r="A119" s="66"/>
      <c r="B119" s="38"/>
      <c r="C119" s="38"/>
      <c r="D119" s="38"/>
      <c r="E119" s="38"/>
      <c r="F119" s="38"/>
      <c r="G119" s="38"/>
      <c r="H119" s="25">
        <f>IF(B119=0,0,DAYS360(B119,E119+1))</f>
        <v>0</v>
      </c>
      <c r="I119" s="86"/>
      <c r="J119" s="86"/>
      <c r="K119" s="87"/>
      <c r="L119" s="38"/>
      <c r="M119" s="38"/>
      <c r="N119" s="38"/>
      <c r="O119" s="38"/>
      <c r="P119" s="38"/>
      <c r="Q119" s="38"/>
      <c r="R119" s="126">
        <f t="shared" ref="R119:R128" si="20">IF(I119=0,0,DAYS360(I119,L119+1))</f>
        <v>0</v>
      </c>
      <c r="S119" s="126"/>
      <c r="T119" s="126"/>
      <c r="U119" s="117"/>
      <c r="V119" s="38"/>
      <c r="W119" s="38"/>
      <c r="X119" s="38"/>
      <c r="Y119" s="38"/>
      <c r="Z119" s="38"/>
      <c r="AA119" s="38"/>
      <c r="AB119" s="25">
        <f>IF(V119=0,0,DAYS360(V119,Y119+1))</f>
        <v>0</v>
      </c>
      <c r="AC119" s="86"/>
      <c r="AD119" s="86"/>
      <c r="AE119" s="87"/>
      <c r="AF119" s="38"/>
      <c r="AG119" s="38"/>
      <c r="AH119" s="38"/>
      <c r="AI119" s="38"/>
      <c r="AJ119" s="38"/>
      <c r="AK119" s="38"/>
      <c r="AL119" s="126">
        <f t="shared" ref="AL119:AL128" si="21">IF(AC119=0,0,DAYS360(AC119,AF119+1))</f>
        <v>0</v>
      </c>
      <c r="AM119" s="126"/>
      <c r="AN119" s="126"/>
      <c r="AO119" s="67"/>
    </row>
    <row r="120" spans="1:41" ht="11.45" customHeight="1" x14ac:dyDescent="0.2">
      <c r="A120" s="66"/>
      <c r="B120" s="38"/>
      <c r="C120" s="38"/>
      <c r="D120" s="38"/>
      <c r="E120" s="38"/>
      <c r="F120" s="38"/>
      <c r="G120" s="38"/>
      <c r="H120" s="25">
        <f t="shared" ref="H120:H128" si="22">IF(B120=0,0,DAYS360(B120,E120+1))</f>
        <v>0</v>
      </c>
      <c r="I120" s="86"/>
      <c r="J120" s="86"/>
      <c r="K120" s="87"/>
      <c r="L120" s="38"/>
      <c r="M120" s="38"/>
      <c r="N120" s="38"/>
      <c r="O120" s="38"/>
      <c r="P120" s="38"/>
      <c r="Q120" s="38"/>
      <c r="R120" s="126">
        <f t="shared" si="20"/>
        <v>0</v>
      </c>
      <c r="S120" s="126"/>
      <c r="T120" s="126"/>
      <c r="U120" s="117"/>
      <c r="V120" s="38"/>
      <c r="W120" s="38"/>
      <c r="X120" s="38"/>
      <c r="Y120" s="38"/>
      <c r="Z120" s="38"/>
      <c r="AA120" s="38"/>
      <c r="AB120" s="25">
        <f t="shared" ref="AB120:AB128" si="23">IF(V120=0,0,DAYS360(V120,Y120+1))</f>
        <v>0</v>
      </c>
      <c r="AC120" s="86"/>
      <c r="AD120" s="86"/>
      <c r="AE120" s="87"/>
      <c r="AF120" s="38"/>
      <c r="AG120" s="38"/>
      <c r="AH120" s="38"/>
      <c r="AI120" s="38"/>
      <c r="AJ120" s="38"/>
      <c r="AK120" s="38"/>
      <c r="AL120" s="126">
        <f t="shared" si="21"/>
        <v>0</v>
      </c>
      <c r="AM120" s="126"/>
      <c r="AN120" s="126"/>
      <c r="AO120" s="67"/>
    </row>
    <row r="121" spans="1:41" ht="11.45" customHeight="1" x14ac:dyDescent="0.2">
      <c r="A121" s="66"/>
      <c r="B121" s="38"/>
      <c r="C121" s="38"/>
      <c r="D121" s="38"/>
      <c r="E121" s="38"/>
      <c r="F121" s="38"/>
      <c r="G121" s="38"/>
      <c r="H121" s="25">
        <f t="shared" si="22"/>
        <v>0</v>
      </c>
      <c r="I121" s="86"/>
      <c r="J121" s="86"/>
      <c r="K121" s="87"/>
      <c r="L121" s="38"/>
      <c r="M121" s="38"/>
      <c r="N121" s="38"/>
      <c r="O121" s="38"/>
      <c r="P121" s="38"/>
      <c r="Q121" s="38"/>
      <c r="R121" s="126">
        <f t="shared" si="20"/>
        <v>0</v>
      </c>
      <c r="S121" s="126"/>
      <c r="T121" s="126"/>
      <c r="U121" s="117"/>
      <c r="V121" s="38"/>
      <c r="W121" s="38"/>
      <c r="X121" s="38"/>
      <c r="Y121" s="38"/>
      <c r="Z121" s="38"/>
      <c r="AA121" s="38"/>
      <c r="AB121" s="25">
        <f t="shared" si="23"/>
        <v>0</v>
      </c>
      <c r="AC121" s="86"/>
      <c r="AD121" s="86"/>
      <c r="AE121" s="87"/>
      <c r="AF121" s="38"/>
      <c r="AG121" s="38"/>
      <c r="AH121" s="38"/>
      <c r="AI121" s="38"/>
      <c r="AJ121" s="38"/>
      <c r="AK121" s="38"/>
      <c r="AL121" s="126">
        <f t="shared" si="21"/>
        <v>0</v>
      </c>
      <c r="AM121" s="126"/>
      <c r="AN121" s="126"/>
      <c r="AO121" s="67"/>
    </row>
    <row r="122" spans="1:41" ht="11.45" customHeight="1" x14ac:dyDescent="0.2">
      <c r="A122" s="66"/>
      <c r="B122" s="38"/>
      <c r="C122" s="38"/>
      <c r="D122" s="38"/>
      <c r="E122" s="38"/>
      <c r="F122" s="38"/>
      <c r="G122" s="38"/>
      <c r="H122" s="25">
        <f t="shared" si="22"/>
        <v>0</v>
      </c>
      <c r="I122" s="86"/>
      <c r="J122" s="86"/>
      <c r="K122" s="87"/>
      <c r="L122" s="38"/>
      <c r="M122" s="38"/>
      <c r="N122" s="38"/>
      <c r="O122" s="38"/>
      <c r="P122" s="38"/>
      <c r="Q122" s="38"/>
      <c r="R122" s="126">
        <f t="shared" si="20"/>
        <v>0</v>
      </c>
      <c r="S122" s="126"/>
      <c r="T122" s="126"/>
      <c r="U122" s="117"/>
      <c r="V122" s="38"/>
      <c r="W122" s="38"/>
      <c r="X122" s="38"/>
      <c r="Y122" s="38"/>
      <c r="Z122" s="38"/>
      <c r="AA122" s="38"/>
      <c r="AB122" s="25">
        <f t="shared" si="23"/>
        <v>0</v>
      </c>
      <c r="AC122" s="86"/>
      <c r="AD122" s="86"/>
      <c r="AE122" s="87"/>
      <c r="AF122" s="38"/>
      <c r="AG122" s="38"/>
      <c r="AH122" s="38"/>
      <c r="AI122" s="38"/>
      <c r="AJ122" s="38"/>
      <c r="AK122" s="38"/>
      <c r="AL122" s="126">
        <f t="shared" si="21"/>
        <v>0</v>
      </c>
      <c r="AM122" s="126"/>
      <c r="AN122" s="126"/>
      <c r="AO122" s="67"/>
    </row>
    <row r="123" spans="1:41" ht="11.45" customHeight="1" x14ac:dyDescent="0.2">
      <c r="A123" s="66"/>
      <c r="B123" s="38"/>
      <c r="C123" s="38"/>
      <c r="D123" s="38"/>
      <c r="E123" s="38"/>
      <c r="F123" s="38"/>
      <c r="G123" s="38"/>
      <c r="H123" s="25">
        <f t="shared" si="22"/>
        <v>0</v>
      </c>
      <c r="I123" s="86"/>
      <c r="J123" s="86"/>
      <c r="K123" s="87"/>
      <c r="L123" s="38"/>
      <c r="M123" s="38"/>
      <c r="N123" s="38"/>
      <c r="O123" s="38"/>
      <c r="P123" s="38"/>
      <c r="Q123" s="38"/>
      <c r="R123" s="126">
        <f t="shared" si="20"/>
        <v>0</v>
      </c>
      <c r="S123" s="126"/>
      <c r="T123" s="126"/>
      <c r="U123" s="117"/>
      <c r="V123" s="38"/>
      <c r="W123" s="38"/>
      <c r="X123" s="38"/>
      <c r="Y123" s="38"/>
      <c r="Z123" s="38"/>
      <c r="AA123" s="38"/>
      <c r="AB123" s="25">
        <f t="shared" si="23"/>
        <v>0</v>
      </c>
      <c r="AC123" s="86"/>
      <c r="AD123" s="86"/>
      <c r="AE123" s="87"/>
      <c r="AF123" s="38"/>
      <c r="AG123" s="38"/>
      <c r="AH123" s="38"/>
      <c r="AI123" s="38"/>
      <c r="AJ123" s="38"/>
      <c r="AK123" s="38"/>
      <c r="AL123" s="126">
        <f t="shared" si="21"/>
        <v>0</v>
      </c>
      <c r="AM123" s="126"/>
      <c r="AN123" s="126"/>
      <c r="AO123" s="67"/>
    </row>
    <row r="124" spans="1:41" ht="11.45" customHeight="1" x14ac:dyDescent="0.2">
      <c r="A124" s="66"/>
      <c r="B124" s="38"/>
      <c r="C124" s="38"/>
      <c r="D124" s="38"/>
      <c r="E124" s="38"/>
      <c r="F124" s="38"/>
      <c r="G124" s="38"/>
      <c r="H124" s="25">
        <f t="shared" si="22"/>
        <v>0</v>
      </c>
      <c r="I124" s="86"/>
      <c r="J124" s="86"/>
      <c r="K124" s="87"/>
      <c r="L124" s="38"/>
      <c r="M124" s="38"/>
      <c r="N124" s="38"/>
      <c r="O124" s="38"/>
      <c r="P124" s="38"/>
      <c r="Q124" s="38"/>
      <c r="R124" s="126">
        <f t="shared" si="20"/>
        <v>0</v>
      </c>
      <c r="S124" s="126"/>
      <c r="T124" s="126"/>
      <c r="U124" s="117"/>
      <c r="V124" s="38"/>
      <c r="W124" s="38"/>
      <c r="X124" s="38"/>
      <c r="Y124" s="38"/>
      <c r="Z124" s="38"/>
      <c r="AA124" s="38"/>
      <c r="AB124" s="25">
        <f t="shared" si="23"/>
        <v>0</v>
      </c>
      <c r="AC124" s="86"/>
      <c r="AD124" s="86"/>
      <c r="AE124" s="87"/>
      <c r="AF124" s="38"/>
      <c r="AG124" s="38"/>
      <c r="AH124" s="38"/>
      <c r="AI124" s="38"/>
      <c r="AJ124" s="38"/>
      <c r="AK124" s="38"/>
      <c r="AL124" s="126">
        <f t="shared" si="21"/>
        <v>0</v>
      </c>
      <c r="AM124" s="126"/>
      <c r="AN124" s="126"/>
      <c r="AO124" s="67"/>
    </row>
    <row r="125" spans="1:41" ht="11.45" customHeight="1" x14ac:dyDescent="0.2">
      <c r="A125" s="66"/>
      <c r="B125" s="38"/>
      <c r="C125" s="38"/>
      <c r="D125" s="38"/>
      <c r="E125" s="38"/>
      <c r="F125" s="38"/>
      <c r="G125" s="38"/>
      <c r="H125" s="25">
        <f t="shared" si="22"/>
        <v>0</v>
      </c>
      <c r="I125" s="86"/>
      <c r="J125" s="86"/>
      <c r="K125" s="87"/>
      <c r="L125" s="38"/>
      <c r="M125" s="38"/>
      <c r="N125" s="38"/>
      <c r="O125" s="38"/>
      <c r="P125" s="38"/>
      <c r="Q125" s="38"/>
      <c r="R125" s="126">
        <f t="shared" si="20"/>
        <v>0</v>
      </c>
      <c r="S125" s="126"/>
      <c r="T125" s="126"/>
      <c r="U125" s="117"/>
      <c r="V125" s="38"/>
      <c r="W125" s="38"/>
      <c r="X125" s="38"/>
      <c r="Y125" s="38"/>
      <c r="Z125" s="38"/>
      <c r="AA125" s="38"/>
      <c r="AB125" s="25">
        <f t="shared" si="23"/>
        <v>0</v>
      </c>
      <c r="AC125" s="86"/>
      <c r="AD125" s="86"/>
      <c r="AE125" s="87"/>
      <c r="AF125" s="38"/>
      <c r="AG125" s="38"/>
      <c r="AH125" s="38"/>
      <c r="AI125" s="38"/>
      <c r="AJ125" s="38"/>
      <c r="AK125" s="38"/>
      <c r="AL125" s="126">
        <f t="shared" si="21"/>
        <v>0</v>
      </c>
      <c r="AM125" s="126"/>
      <c r="AN125" s="126"/>
      <c r="AO125" s="67"/>
    </row>
    <row r="126" spans="1:41" ht="11.45" customHeight="1" x14ac:dyDescent="0.2">
      <c r="A126" s="66"/>
      <c r="B126" s="38"/>
      <c r="C126" s="38"/>
      <c r="D126" s="38"/>
      <c r="E126" s="38"/>
      <c r="F126" s="38"/>
      <c r="G126" s="38"/>
      <c r="H126" s="25">
        <f t="shared" si="22"/>
        <v>0</v>
      </c>
      <c r="I126" s="86"/>
      <c r="J126" s="86"/>
      <c r="K126" s="87"/>
      <c r="L126" s="38"/>
      <c r="M126" s="38"/>
      <c r="N126" s="38"/>
      <c r="O126" s="38"/>
      <c r="P126" s="38"/>
      <c r="Q126" s="38"/>
      <c r="R126" s="126">
        <f t="shared" si="20"/>
        <v>0</v>
      </c>
      <c r="S126" s="126"/>
      <c r="T126" s="126"/>
      <c r="U126" s="117"/>
      <c r="V126" s="38"/>
      <c r="W126" s="38"/>
      <c r="X126" s="38"/>
      <c r="Y126" s="38"/>
      <c r="Z126" s="38"/>
      <c r="AA126" s="38"/>
      <c r="AB126" s="25">
        <f t="shared" si="23"/>
        <v>0</v>
      </c>
      <c r="AC126" s="86"/>
      <c r="AD126" s="86"/>
      <c r="AE126" s="87"/>
      <c r="AF126" s="38"/>
      <c r="AG126" s="38"/>
      <c r="AH126" s="38"/>
      <c r="AI126" s="38"/>
      <c r="AJ126" s="38"/>
      <c r="AK126" s="38"/>
      <c r="AL126" s="126">
        <f t="shared" si="21"/>
        <v>0</v>
      </c>
      <c r="AM126" s="126"/>
      <c r="AN126" s="126"/>
      <c r="AO126" s="67"/>
    </row>
    <row r="127" spans="1:41" ht="11.45" customHeight="1" x14ac:dyDescent="0.2">
      <c r="A127" s="66"/>
      <c r="B127" s="38"/>
      <c r="C127" s="38"/>
      <c r="D127" s="38"/>
      <c r="E127" s="38"/>
      <c r="F127" s="38"/>
      <c r="G127" s="38"/>
      <c r="H127" s="25">
        <f t="shared" si="22"/>
        <v>0</v>
      </c>
      <c r="I127" s="86"/>
      <c r="J127" s="86"/>
      <c r="K127" s="87"/>
      <c r="L127" s="38"/>
      <c r="M127" s="38"/>
      <c r="N127" s="38"/>
      <c r="O127" s="38"/>
      <c r="P127" s="38"/>
      <c r="Q127" s="38"/>
      <c r="R127" s="126">
        <f t="shared" si="20"/>
        <v>0</v>
      </c>
      <c r="S127" s="126"/>
      <c r="T127" s="126"/>
      <c r="U127" s="117"/>
      <c r="V127" s="38"/>
      <c r="W127" s="38"/>
      <c r="X127" s="38"/>
      <c r="Y127" s="38"/>
      <c r="Z127" s="38"/>
      <c r="AA127" s="38"/>
      <c r="AB127" s="25">
        <f t="shared" si="23"/>
        <v>0</v>
      </c>
      <c r="AC127" s="86"/>
      <c r="AD127" s="86"/>
      <c r="AE127" s="87"/>
      <c r="AF127" s="38"/>
      <c r="AG127" s="38"/>
      <c r="AH127" s="38"/>
      <c r="AI127" s="38"/>
      <c r="AJ127" s="38"/>
      <c r="AK127" s="38"/>
      <c r="AL127" s="126">
        <f t="shared" si="21"/>
        <v>0</v>
      </c>
      <c r="AM127" s="126"/>
      <c r="AN127" s="126"/>
      <c r="AO127" s="67"/>
    </row>
    <row r="128" spans="1:41" ht="11.45" customHeight="1" x14ac:dyDescent="0.2">
      <c r="A128" s="66"/>
      <c r="B128" s="38"/>
      <c r="C128" s="38"/>
      <c r="D128" s="38"/>
      <c r="E128" s="38"/>
      <c r="F128" s="38"/>
      <c r="G128" s="38"/>
      <c r="H128" s="25">
        <f t="shared" si="22"/>
        <v>0</v>
      </c>
      <c r="I128" s="88"/>
      <c r="J128" s="88"/>
      <c r="K128" s="89"/>
      <c r="L128" s="38"/>
      <c r="M128" s="38"/>
      <c r="N128" s="38"/>
      <c r="O128" s="38"/>
      <c r="P128" s="38"/>
      <c r="Q128" s="38"/>
      <c r="R128" s="126">
        <f t="shared" si="20"/>
        <v>0</v>
      </c>
      <c r="S128" s="126"/>
      <c r="T128" s="126"/>
      <c r="U128" s="117"/>
      <c r="V128" s="38"/>
      <c r="W128" s="38"/>
      <c r="X128" s="38"/>
      <c r="Y128" s="38"/>
      <c r="Z128" s="38"/>
      <c r="AA128" s="38"/>
      <c r="AB128" s="25">
        <f t="shared" si="23"/>
        <v>0</v>
      </c>
      <c r="AC128" s="88"/>
      <c r="AD128" s="88"/>
      <c r="AE128" s="89"/>
      <c r="AF128" s="38"/>
      <c r="AG128" s="38"/>
      <c r="AH128" s="38"/>
      <c r="AI128" s="38"/>
      <c r="AJ128" s="38"/>
      <c r="AK128" s="38"/>
      <c r="AL128" s="126">
        <f t="shared" si="21"/>
        <v>0</v>
      </c>
      <c r="AM128" s="126"/>
      <c r="AN128" s="126"/>
      <c r="AO128" s="67"/>
    </row>
    <row r="129" spans="1:41" ht="11.45" customHeight="1" x14ac:dyDescent="0.2">
      <c r="A129" s="66"/>
      <c r="B129" s="97" t="s">
        <v>63</v>
      </c>
      <c r="C129" s="97"/>
      <c r="D129" s="97"/>
      <c r="E129" s="97"/>
      <c r="F129" s="97"/>
      <c r="G129" s="97"/>
      <c r="H129" s="97"/>
      <c r="I129" s="39">
        <f>INT(SUM(H119:H128,R119:T128,)/30)</f>
        <v>0</v>
      </c>
      <c r="J129" s="40"/>
      <c r="K129" s="41"/>
      <c r="L129" s="97" t="s">
        <v>3</v>
      </c>
      <c r="M129" s="97"/>
      <c r="N129" s="92">
        <f>I129*0.15</f>
        <v>0</v>
      </c>
      <c r="O129" s="92"/>
      <c r="P129" s="92"/>
      <c r="Q129" s="92"/>
      <c r="R129" s="98"/>
      <c r="S129" s="99"/>
      <c r="T129" s="100"/>
      <c r="U129" s="117"/>
      <c r="V129" s="97" t="s">
        <v>65</v>
      </c>
      <c r="W129" s="97"/>
      <c r="X129" s="97"/>
      <c r="Y129" s="97"/>
      <c r="Z129" s="97"/>
      <c r="AA129" s="97"/>
      <c r="AB129" s="97"/>
      <c r="AC129" s="39">
        <f>INT(SUM(AB119:AB128,AL119:AN128,)/30)</f>
        <v>0</v>
      </c>
      <c r="AD129" s="40"/>
      <c r="AE129" s="41"/>
      <c r="AF129" s="97" t="s">
        <v>3</v>
      </c>
      <c r="AG129" s="97"/>
      <c r="AH129" s="92">
        <f>AC129*0.15</f>
        <v>0</v>
      </c>
      <c r="AI129" s="92"/>
      <c r="AJ129" s="92"/>
      <c r="AK129" s="92"/>
      <c r="AL129" s="98"/>
      <c r="AM129" s="99"/>
      <c r="AN129" s="100"/>
      <c r="AO129" s="67"/>
    </row>
    <row r="130" spans="1:41" ht="11.45" customHeight="1" x14ac:dyDescent="0.2">
      <c r="A130" s="66"/>
      <c r="B130" s="97" t="s">
        <v>64</v>
      </c>
      <c r="C130" s="97"/>
      <c r="D130" s="97"/>
      <c r="E130" s="97"/>
      <c r="F130" s="97"/>
      <c r="G130" s="97"/>
      <c r="H130" s="97"/>
      <c r="I130" s="39">
        <f>SUM(H119:H128,R119:T128)-I129*30</f>
        <v>0</v>
      </c>
      <c r="J130" s="40"/>
      <c r="K130" s="41"/>
      <c r="L130" s="90" t="s">
        <v>3</v>
      </c>
      <c r="M130" s="91"/>
      <c r="N130" s="92">
        <f>IF(I130&gt;15,0.15,0)</f>
        <v>0</v>
      </c>
      <c r="O130" s="92"/>
      <c r="P130" s="92"/>
      <c r="Q130" s="92"/>
      <c r="R130" s="101"/>
      <c r="S130" s="102"/>
      <c r="T130" s="103"/>
      <c r="U130" s="117"/>
      <c r="V130" s="97" t="s">
        <v>66</v>
      </c>
      <c r="W130" s="97"/>
      <c r="X130" s="97"/>
      <c r="Y130" s="97"/>
      <c r="Z130" s="97"/>
      <c r="AA130" s="97"/>
      <c r="AB130" s="97"/>
      <c r="AC130" s="39">
        <f>SUM(AB119:AB128,AL119:AN128)-AC129*30</f>
        <v>0</v>
      </c>
      <c r="AD130" s="40"/>
      <c r="AE130" s="41"/>
      <c r="AF130" s="90" t="s">
        <v>3</v>
      </c>
      <c r="AG130" s="91"/>
      <c r="AH130" s="92">
        <f>IF(AC130&gt;15,0.15,0)</f>
        <v>0</v>
      </c>
      <c r="AI130" s="92"/>
      <c r="AJ130" s="92"/>
      <c r="AK130" s="92"/>
      <c r="AL130" s="101"/>
      <c r="AM130" s="102"/>
      <c r="AN130" s="103"/>
      <c r="AO130" s="67"/>
    </row>
    <row r="131" spans="1:41" ht="11.45" customHeight="1" x14ac:dyDescent="0.2">
      <c r="A131" s="66"/>
      <c r="B131" s="112" t="s">
        <v>69</v>
      </c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4"/>
      <c r="N131" s="121">
        <f>SUM(N129:O130)</f>
        <v>0</v>
      </c>
      <c r="O131" s="121"/>
      <c r="P131" s="121"/>
      <c r="Q131" s="121"/>
      <c r="R131" s="104"/>
      <c r="S131" s="105"/>
      <c r="T131" s="106"/>
      <c r="U131" s="117"/>
      <c r="V131" s="112" t="s">
        <v>70</v>
      </c>
      <c r="W131" s="113"/>
      <c r="X131" s="113"/>
      <c r="Y131" s="113"/>
      <c r="Z131" s="113"/>
      <c r="AA131" s="113"/>
      <c r="AB131" s="113"/>
      <c r="AC131" s="113"/>
      <c r="AD131" s="113"/>
      <c r="AE131" s="113"/>
      <c r="AF131" s="113"/>
      <c r="AG131" s="114"/>
      <c r="AH131" s="121">
        <f>SUM(AH129:AI130)</f>
        <v>0</v>
      </c>
      <c r="AI131" s="121"/>
      <c r="AJ131" s="121"/>
      <c r="AK131" s="121"/>
      <c r="AL131" s="104"/>
      <c r="AM131" s="105"/>
      <c r="AN131" s="106"/>
      <c r="AO131" s="67"/>
    </row>
    <row r="132" spans="1:41" ht="11.45" customHeight="1" x14ac:dyDescent="0.2">
      <c r="A132" s="66"/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27"/>
      <c r="V132" s="127"/>
      <c r="W132" s="127"/>
      <c r="X132" s="127"/>
      <c r="Y132" s="127"/>
      <c r="Z132" s="127"/>
      <c r="AA132" s="127"/>
      <c r="AB132" s="127"/>
      <c r="AC132" s="127"/>
      <c r="AD132" s="127"/>
      <c r="AE132" s="127"/>
      <c r="AF132" s="127"/>
      <c r="AG132" s="127"/>
      <c r="AH132" s="127"/>
      <c r="AI132" s="127"/>
      <c r="AJ132" s="127"/>
      <c r="AK132" s="127"/>
      <c r="AL132" s="127"/>
      <c r="AM132" s="127"/>
      <c r="AN132" s="127"/>
      <c r="AO132" s="67"/>
    </row>
    <row r="133" spans="1:41" ht="13.9" customHeight="1" x14ac:dyDescent="0.2">
      <c r="A133" s="66"/>
      <c r="B133" s="54" t="s">
        <v>85</v>
      </c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67"/>
    </row>
    <row r="134" spans="1:41" ht="55.15" customHeight="1" x14ac:dyDescent="0.2">
      <c r="A134" s="66"/>
      <c r="B134" s="128" t="s">
        <v>44</v>
      </c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129"/>
      <c r="V134" s="129"/>
      <c r="W134" s="129"/>
      <c r="X134" s="129"/>
      <c r="Y134" s="129"/>
      <c r="Z134" s="129"/>
      <c r="AA134" s="129"/>
      <c r="AB134" s="129"/>
      <c r="AC134" s="129"/>
      <c r="AD134" s="129"/>
      <c r="AE134" s="129"/>
      <c r="AF134" s="129"/>
      <c r="AG134" s="129"/>
      <c r="AH134" s="129"/>
      <c r="AI134" s="129"/>
      <c r="AJ134" s="129"/>
      <c r="AK134" s="129"/>
      <c r="AL134" s="129"/>
      <c r="AM134" s="129"/>
      <c r="AN134" s="130"/>
      <c r="AO134" s="67"/>
    </row>
    <row r="135" spans="1:41" ht="11.45" customHeight="1" x14ac:dyDescent="0.2">
      <c r="A135" s="66"/>
      <c r="B135" s="51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3"/>
      <c r="AO135" s="67"/>
    </row>
    <row r="136" spans="1:41" ht="18.600000000000001" customHeight="1" x14ac:dyDescent="0.2">
      <c r="A136" s="66"/>
      <c r="B136" s="54" t="s">
        <v>56</v>
      </c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116"/>
      <c r="V136" s="54" t="s">
        <v>58</v>
      </c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67"/>
    </row>
    <row r="137" spans="1:41" x14ac:dyDescent="0.2">
      <c r="A137" s="66"/>
      <c r="B137" s="56" t="s">
        <v>47</v>
      </c>
      <c r="C137" s="56"/>
      <c r="D137" s="56"/>
      <c r="E137" s="56" t="s">
        <v>48</v>
      </c>
      <c r="F137" s="56"/>
      <c r="G137" s="56"/>
      <c r="H137" s="9" t="s">
        <v>49</v>
      </c>
      <c r="I137" s="84"/>
      <c r="J137" s="84"/>
      <c r="K137" s="85"/>
      <c r="L137" s="56" t="s">
        <v>47</v>
      </c>
      <c r="M137" s="56"/>
      <c r="N137" s="56"/>
      <c r="O137" s="56" t="s">
        <v>48</v>
      </c>
      <c r="P137" s="56"/>
      <c r="Q137" s="56"/>
      <c r="R137" s="56" t="s">
        <v>49</v>
      </c>
      <c r="S137" s="56"/>
      <c r="T137" s="56"/>
      <c r="U137" s="117"/>
      <c r="V137" s="56" t="s">
        <v>47</v>
      </c>
      <c r="W137" s="56"/>
      <c r="X137" s="56"/>
      <c r="Y137" s="56" t="s">
        <v>48</v>
      </c>
      <c r="Z137" s="56"/>
      <c r="AA137" s="56"/>
      <c r="AB137" s="9" t="s">
        <v>49</v>
      </c>
      <c r="AC137" s="84"/>
      <c r="AD137" s="84"/>
      <c r="AE137" s="85"/>
      <c r="AF137" s="56" t="s">
        <v>47</v>
      </c>
      <c r="AG137" s="56"/>
      <c r="AH137" s="56"/>
      <c r="AI137" s="56" t="s">
        <v>48</v>
      </c>
      <c r="AJ137" s="56"/>
      <c r="AK137" s="56"/>
      <c r="AL137" s="56" t="s">
        <v>49</v>
      </c>
      <c r="AM137" s="56"/>
      <c r="AN137" s="56"/>
      <c r="AO137" s="67"/>
    </row>
    <row r="138" spans="1:41" x14ac:dyDescent="0.2">
      <c r="A138" s="66"/>
      <c r="B138" s="38"/>
      <c r="C138" s="38"/>
      <c r="D138" s="38"/>
      <c r="E138" s="38"/>
      <c r="F138" s="38"/>
      <c r="G138" s="38"/>
      <c r="H138" s="25">
        <f>IF(B138=0,0,DAYS360(B138,E138+1))</f>
        <v>0</v>
      </c>
      <c r="I138" s="86"/>
      <c r="J138" s="86"/>
      <c r="K138" s="87"/>
      <c r="L138" s="38"/>
      <c r="M138" s="38"/>
      <c r="N138" s="38"/>
      <c r="O138" s="38"/>
      <c r="P138" s="38"/>
      <c r="Q138" s="38"/>
      <c r="R138" s="55">
        <f t="shared" ref="R138:R147" si="24">IF(I138=0,0,DAYS360(I138,L138+1))</f>
        <v>0</v>
      </c>
      <c r="S138" s="55"/>
      <c r="T138" s="55"/>
      <c r="U138" s="117"/>
      <c r="V138" s="38"/>
      <c r="W138" s="38"/>
      <c r="X138" s="38"/>
      <c r="Y138" s="38"/>
      <c r="Z138" s="38"/>
      <c r="AA138" s="38"/>
      <c r="AB138" s="25">
        <f>IF(V138=0,0,DAYS360(V138,Y138+1))</f>
        <v>0</v>
      </c>
      <c r="AC138" s="86"/>
      <c r="AD138" s="86"/>
      <c r="AE138" s="87"/>
      <c r="AF138" s="38"/>
      <c r="AG138" s="38"/>
      <c r="AH138" s="38"/>
      <c r="AI138" s="38"/>
      <c r="AJ138" s="38"/>
      <c r="AK138" s="38"/>
      <c r="AL138" s="55">
        <f t="shared" ref="AL138:AL147" si="25">IF(AC138=0,0,DAYS360(AC138,AF138+1))</f>
        <v>0</v>
      </c>
      <c r="AM138" s="55"/>
      <c r="AN138" s="55"/>
      <c r="AO138" s="67"/>
    </row>
    <row r="139" spans="1:41" ht="11.45" customHeight="1" x14ac:dyDescent="0.2">
      <c r="A139" s="66"/>
      <c r="B139" s="38"/>
      <c r="C139" s="38"/>
      <c r="D139" s="38"/>
      <c r="E139" s="38"/>
      <c r="F139" s="38"/>
      <c r="G139" s="38"/>
      <c r="H139" s="25">
        <f t="shared" ref="H139:H147" si="26">IF(B139=0,0,DAYS360(B139,E139+1))</f>
        <v>0</v>
      </c>
      <c r="I139" s="86"/>
      <c r="J139" s="86"/>
      <c r="K139" s="87"/>
      <c r="L139" s="38"/>
      <c r="M139" s="38"/>
      <c r="N139" s="38"/>
      <c r="O139" s="38"/>
      <c r="P139" s="38"/>
      <c r="Q139" s="38"/>
      <c r="R139" s="55">
        <f t="shared" si="24"/>
        <v>0</v>
      </c>
      <c r="S139" s="55"/>
      <c r="T139" s="55"/>
      <c r="U139" s="117"/>
      <c r="V139" s="38"/>
      <c r="W139" s="38"/>
      <c r="X139" s="38"/>
      <c r="Y139" s="38"/>
      <c r="Z139" s="38"/>
      <c r="AA139" s="38"/>
      <c r="AB139" s="25">
        <f t="shared" ref="AB139:AB147" si="27">IF(V139=0,0,DAYS360(V139,Y139+1))</f>
        <v>0</v>
      </c>
      <c r="AC139" s="86"/>
      <c r="AD139" s="86"/>
      <c r="AE139" s="87"/>
      <c r="AF139" s="38"/>
      <c r="AG139" s="38"/>
      <c r="AH139" s="38"/>
      <c r="AI139" s="38"/>
      <c r="AJ139" s="38"/>
      <c r="AK139" s="38"/>
      <c r="AL139" s="55">
        <f t="shared" si="25"/>
        <v>0</v>
      </c>
      <c r="AM139" s="55"/>
      <c r="AN139" s="55"/>
      <c r="AO139" s="67"/>
    </row>
    <row r="140" spans="1:41" ht="11.45" customHeight="1" x14ac:dyDescent="0.2">
      <c r="A140" s="66"/>
      <c r="B140" s="38"/>
      <c r="C140" s="38"/>
      <c r="D140" s="38"/>
      <c r="E140" s="38"/>
      <c r="F140" s="38"/>
      <c r="G140" s="38"/>
      <c r="H140" s="25">
        <f t="shared" si="26"/>
        <v>0</v>
      </c>
      <c r="I140" s="86"/>
      <c r="J140" s="86"/>
      <c r="K140" s="87"/>
      <c r="L140" s="38"/>
      <c r="M140" s="38"/>
      <c r="N140" s="38"/>
      <c r="O140" s="38"/>
      <c r="P140" s="38"/>
      <c r="Q140" s="38"/>
      <c r="R140" s="55">
        <f t="shared" si="24"/>
        <v>0</v>
      </c>
      <c r="S140" s="55"/>
      <c r="T140" s="55"/>
      <c r="U140" s="117"/>
      <c r="V140" s="38"/>
      <c r="W140" s="38"/>
      <c r="X140" s="38"/>
      <c r="Y140" s="38"/>
      <c r="Z140" s="38"/>
      <c r="AA140" s="38"/>
      <c r="AB140" s="25">
        <f t="shared" si="27"/>
        <v>0</v>
      </c>
      <c r="AC140" s="86"/>
      <c r="AD140" s="86"/>
      <c r="AE140" s="87"/>
      <c r="AF140" s="38"/>
      <c r="AG140" s="38"/>
      <c r="AH140" s="38"/>
      <c r="AI140" s="38"/>
      <c r="AJ140" s="38"/>
      <c r="AK140" s="38"/>
      <c r="AL140" s="55">
        <f t="shared" si="25"/>
        <v>0</v>
      </c>
      <c r="AM140" s="55"/>
      <c r="AN140" s="55"/>
      <c r="AO140" s="67"/>
    </row>
    <row r="141" spans="1:41" ht="11.45" customHeight="1" x14ac:dyDescent="0.2">
      <c r="A141" s="66"/>
      <c r="B141" s="38"/>
      <c r="C141" s="38"/>
      <c r="D141" s="38"/>
      <c r="E141" s="38"/>
      <c r="F141" s="38"/>
      <c r="G141" s="38"/>
      <c r="H141" s="25">
        <f t="shared" si="26"/>
        <v>0</v>
      </c>
      <c r="I141" s="86"/>
      <c r="J141" s="86"/>
      <c r="K141" s="87"/>
      <c r="L141" s="38"/>
      <c r="M141" s="38"/>
      <c r="N141" s="38"/>
      <c r="O141" s="38"/>
      <c r="P141" s="38"/>
      <c r="Q141" s="38"/>
      <c r="R141" s="55">
        <f t="shared" si="24"/>
        <v>0</v>
      </c>
      <c r="S141" s="55"/>
      <c r="T141" s="55"/>
      <c r="U141" s="117"/>
      <c r="V141" s="38"/>
      <c r="W141" s="38"/>
      <c r="X141" s="38"/>
      <c r="Y141" s="38"/>
      <c r="Z141" s="38"/>
      <c r="AA141" s="38"/>
      <c r="AB141" s="25">
        <f t="shared" si="27"/>
        <v>0</v>
      </c>
      <c r="AC141" s="86"/>
      <c r="AD141" s="86"/>
      <c r="AE141" s="87"/>
      <c r="AF141" s="38"/>
      <c r="AG141" s="38"/>
      <c r="AH141" s="38"/>
      <c r="AI141" s="38"/>
      <c r="AJ141" s="38"/>
      <c r="AK141" s="38"/>
      <c r="AL141" s="55">
        <f t="shared" si="25"/>
        <v>0</v>
      </c>
      <c r="AM141" s="55"/>
      <c r="AN141" s="55"/>
      <c r="AO141" s="67"/>
    </row>
    <row r="142" spans="1:41" ht="11.45" customHeight="1" x14ac:dyDescent="0.2">
      <c r="A142" s="66"/>
      <c r="B142" s="38"/>
      <c r="C142" s="38"/>
      <c r="D142" s="38"/>
      <c r="E142" s="38"/>
      <c r="F142" s="38"/>
      <c r="G142" s="38"/>
      <c r="H142" s="25">
        <f t="shared" si="26"/>
        <v>0</v>
      </c>
      <c r="I142" s="86"/>
      <c r="J142" s="86"/>
      <c r="K142" s="87"/>
      <c r="L142" s="38"/>
      <c r="M142" s="38"/>
      <c r="N142" s="38"/>
      <c r="O142" s="38"/>
      <c r="P142" s="38"/>
      <c r="Q142" s="38"/>
      <c r="R142" s="55">
        <f t="shared" si="24"/>
        <v>0</v>
      </c>
      <c r="S142" s="55"/>
      <c r="T142" s="55"/>
      <c r="U142" s="117"/>
      <c r="V142" s="38"/>
      <c r="W142" s="38"/>
      <c r="X142" s="38"/>
      <c r="Y142" s="38"/>
      <c r="Z142" s="38"/>
      <c r="AA142" s="38"/>
      <c r="AB142" s="25">
        <f t="shared" si="27"/>
        <v>0</v>
      </c>
      <c r="AC142" s="86"/>
      <c r="AD142" s="86"/>
      <c r="AE142" s="87"/>
      <c r="AF142" s="38"/>
      <c r="AG142" s="38"/>
      <c r="AH142" s="38"/>
      <c r="AI142" s="38"/>
      <c r="AJ142" s="38"/>
      <c r="AK142" s="38"/>
      <c r="AL142" s="55">
        <f t="shared" si="25"/>
        <v>0</v>
      </c>
      <c r="AM142" s="55"/>
      <c r="AN142" s="55"/>
      <c r="AO142" s="67"/>
    </row>
    <row r="143" spans="1:41" ht="11.45" customHeight="1" x14ac:dyDescent="0.2">
      <c r="A143" s="66"/>
      <c r="B143" s="38"/>
      <c r="C143" s="38"/>
      <c r="D143" s="38"/>
      <c r="E143" s="38"/>
      <c r="F143" s="38"/>
      <c r="G143" s="38"/>
      <c r="H143" s="25">
        <f t="shared" si="26"/>
        <v>0</v>
      </c>
      <c r="I143" s="86"/>
      <c r="J143" s="86"/>
      <c r="K143" s="87"/>
      <c r="L143" s="38"/>
      <c r="M143" s="38"/>
      <c r="N143" s="38"/>
      <c r="O143" s="38"/>
      <c r="P143" s="38"/>
      <c r="Q143" s="38"/>
      <c r="R143" s="55">
        <f t="shared" si="24"/>
        <v>0</v>
      </c>
      <c r="S143" s="55"/>
      <c r="T143" s="55"/>
      <c r="U143" s="117"/>
      <c r="V143" s="38"/>
      <c r="W143" s="38"/>
      <c r="X143" s="38"/>
      <c r="Y143" s="38"/>
      <c r="Z143" s="38"/>
      <c r="AA143" s="38"/>
      <c r="AB143" s="25">
        <f t="shared" si="27"/>
        <v>0</v>
      </c>
      <c r="AC143" s="86"/>
      <c r="AD143" s="86"/>
      <c r="AE143" s="87"/>
      <c r="AF143" s="38"/>
      <c r="AG143" s="38"/>
      <c r="AH143" s="38"/>
      <c r="AI143" s="38"/>
      <c r="AJ143" s="38"/>
      <c r="AK143" s="38"/>
      <c r="AL143" s="55">
        <f t="shared" si="25"/>
        <v>0</v>
      </c>
      <c r="AM143" s="55"/>
      <c r="AN143" s="55"/>
      <c r="AO143" s="67"/>
    </row>
    <row r="144" spans="1:41" ht="11.45" customHeight="1" x14ac:dyDescent="0.2">
      <c r="A144" s="66"/>
      <c r="B144" s="38"/>
      <c r="C144" s="38"/>
      <c r="D144" s="38"/>
      <c r="E144" s="38"/>
      <c r="F144" s="38"/>
      <c r="G144" s="38"/>
      <c r="H144" s="25">
        <f t="shared" si="26"/>
        <v>0</v>
      </c>
      <c r="I144" s="86"/>
      <c r="J144" s="86"/>
      <c r="K144" s="87"/>
      <c r="L144" s="38"/>
      <c r="M144" s="38"/>
      <c r="N144" s="38"/>
      <c r="O144" s="38"/>
      <c r="P144" s="38"/>
      <c r="Q144" s="38"/>
      <c r="R144" s="55">
        <f t="shared" si="24"/>
        <v>0</v>
      </c>
      <c r="S144" s="55"/>
      <c r="T144" s="55"/>
      <c r="U144" s="117"/>
      <c r="V144" s="38"/>
      <c r="W144" s="38"/>
      <c r="X144" s="38"/>
      <c r="Y144" s="38"/>
      <c r="Z144" s="38"/>
      <c r="AA144" s="38"/>
      <c r="AB144" s="25">
        <f t="shared" si="27"/>
        <v>0</v>
      </c>
      <c r="AC144" s="86"/>
      <c r="AD144" s="86"/>
      <c r="AE144" s="87"/>
      <c r="AF144" s="38"/>
      <c r="AG144" s="38"/>
      <c r="AH144" s="38"/>
      <c r="AI144" s="38"/>
      <c r="AJ144" s="38"/>
      <c r="AK144" s="38"/>
      <c r="AL144" s="55">
        <f t="shared" si="25"/>
        <v>0</v>
      </c>
      <c r="AM144" s="55"/>
      <c r="AN144" s="55"/>
      <c r="AO144" s="67"/>
    </row>
    <row r="145" spans="1:41" ht="11.45" customHeight="1" x14ac:dyDescent="0.2">
      <c r="A145" s="66"/>
      <c r="B145" s="38"/>
      <c r="C145" s="38"/>
      <c r="D145" s="38"/>
      <c r="E145" s="38"/>
      <c r="F145" s="38"/>
      <c r="G145" s="38"/>
      <c r="H145" s="25">
        <f t="shared" si="26"/>
        <v>0</v>
      </c>
      <c r="I145" s="86"/>
      <c r="J145" s="86"/>
      <c r="K145" s="87"/>
      <c r="L145" s="38"/>
      <c r="M145" s="38"/>
      <c r="N145" s="38"/>
      <c r="O145" s="38"/>
      <c r="P145" s="38"/>
      <c r="Q145" s="38"/>
      <c r="R145" s="55">
        <f t="shared" si="24"/>
        <v>0</v>
      </c>
      <c r="S145" s="55"/>
      <c r="T145" s="55"/>
      <c r="U145" s="117"/>
      <c r="V145" s="38"/>
      <c r="W145" s="38"/>
      <c r="X145" s="38"/>
      <c r="Y145" s="38"/>
      <c r="Z145" s="38"/>
      <c r="AA145" s="38"/>
      <c r="AB145" s="25">
        <f t="shared" si="27"/>
        <v>0</v>
      </c>
      <c r="AC145" s="86"/>
      <c r="AD145" s="86"/>
      <c r="AE145" s="87"/>
      <c r="AF145" s="38"/>
      <c r="AG145" s="38"/>
      <c r="AH145" s="38"/>
      <c r="AI145" s="38"/>
      <c r="AJ145" s="38"/>
      <c r="AK145" s="38"/>
      <c r="AL145" s="55">
        <f t="shared" si="25"/>
        <v>0</v>
      </c>
      <c r="AM145" s="55"/>
      <c r="AN145" s="55"/>
      <c r="AO145" s="67"/>
    </row>
    <row r="146" spans="1:41" ht="11.45" customHeight="1" x14ac:dyDescent="0.2">
      <c r="A146" s="66"/>
      <c r="B146" s="38"/>
      <c r="C146" s="38"/>
      <c r="D146" s="38"/>
      <c r="E146" s="38"/>
      <c r="F146" s="38"/>
      <c r="G146" s="38"/>
      <c r="H146" s="25">
        <f t="shared" si="26"/>
        <v>0</v>
      </c>
      <c r="I146" s="86"/>
      <c r="J146" s="86"/>
      <c r="K146" s="87"/>
      <c r="L146" s="38"/>
      <c r="M146" s="38"/>
      <c r="N146" s="38"/>
      <c r="O146" s="38"/>
      <c r="P146" s="38"/>
      <c r="Q146" s="38"/>
      <c r="R146" s="55">
        <f t="shared" si="24"/>
        <v>0</v>
      </c>
      <c r="S146" s="55"/>
      <c r="T146" s="55"/>
      <c r="U146" s="117"/>
      <c r="V146" s="38"/>
      <c r="W146" s="38"/>
      <c r="X146" s="38"/>
      <c r="Y146" s="38"/>
      <c r="Z146" s="38"/>
      <c r="AA146" s="38"/>
      <c r="AB146" s="25">
        <f t="shared" si="27"/>
        <v>0</v>
      </c>
      <c r="AC146" s="86"/>
      <c r="AD146" s="86"/>
      <c r="AE146" s="87"/>
      <c r="AF146" s="38"/>
      <c r="AG146" s="38"/>
      <c r="AH146" s="38"/>
      <c r="AI146" s="38"/>
      <c r="AJ146" s="38"/>
      <c r="AK146" s="38"/>
      <c r="AL146" s="55">
        <f t="shared" si="25"/>
        <v>0</v>
      </c>
      <c r="AM146" s="55"/>
      <c r="AN146" s="55"/>
      <c r="AO146" s="67"/>
    </row>
    <row r="147" spans="1:41" ht="11.45" customHeight="1" x14ac:dyDescent="0.2">
      <c r="A147" s="66"/>
      <c r="B147" s="38"/>
      <c r="C147" s="38"/>
      <c r="D147" s="38"/>
      <c r="E147" s="38"/>
      <c r="F147" s="38"/>
      <c r="G147" s="38"/>
      <c r="H147" s="25">
        <f t="shared" si="26"/>
        <v>0</v>
      </c>
      <c r="I147" s="88"/>
      <c r="J147" s="88"/>
      <c r="K147" s="89"/>
      <c r="L147" s="38"/>
      <c r="M147" s="38"/>
      <c r="N147" s="38"/>
      <c r="O147" s="38"/>
      <c r="P147" s="38"/>
      <c r="Q147" s="38"/>
      <c r="R147" s="55">
        <f t="shared" si="24"/>
        <v>0</v>
      </c>
      <c r="S147" s="55"/>
      <c r="T147" s="55"/>
      <c r="U147" s="117"/>
      <c r="V147" s="38"/>
      <c r="W147" s="38"/>
      <c r="X147" s="38"/>
      <c r="Y147" s="38"/>
      <c r="Z147" s="38"/>
      <c r="AA147" s="38"/>
      <c r="AB147" s="25">
        <f t="shared" si="27"/>
        <v>0</v>
      </c>
      <c r="AC147" s="88"/>
      <c r="AD147" s="88"/>
      <c r="AE147" s="89"/>
      <c r="AF147" s="38"/>
      <c r="AG147" s="38"/>
      <c r="AH147" s="38"/>
      <c r="AI147" s="38"/>
      <c r="AJ147" s="38"/>
      <c r="AK147" s="38"/>
      <c r="AL147" s="55">
        <f t="shared" si="25"/>
        <v>0</v>
      </c>
      <c r="AM147" s="55"/>
      <c r="AN147" s="55"/>
      <c r="AO147" s="67"/>
    </row>
    <row r="148" spans="1:41" ht="11.45" customHeight="1" x14ac:dyDescent="0.2">
      <c r="A148" s="66"/>
      <c r="B148" s="97" t="s">
        <v>55</v>
      </c>
      <c r="C148" s="97"/>
      <c r="D148" s="97"/>
      <c r="E148" s="97"/>
      <c r="F148" s="97"/>
      <c r="G148" s="97"/>
      <c r="H148" s="97"/>
      <c r="I148" s="39">
        <f>INT(SUM(H138:H147,R138:T147,AL138:AN147)/30)</f>
        <v>0</v>
      </c>
      <c r="J148" s="40"/>
      <c r="K148" s="41"/>
      <c r="L148" s="97" t="s">
        <v>3</v>
      </c>
      <c r="M148" s="97"/>
      <c r="N148" s="131">
        <f>I148*0.075</f>
        <v>0</v>
      </c>
      <c r="O148" s="131"/>
      <c r="P148" s="131"/>
      <c r="Q148" s="131"/>
      <c r="R148" s="98"/>
      <c r="S148" s="99"/>
      <c r="T148" s="100"/>
      <c r="U148" s="117"/>
      <c r="V148" s="90" t="s">
        <v>59</v>
      </c>
      <c r="W148" s="111"/>
      <c r="X148" s="111"/>
      <c r="Y148" s="111"/>
      <c r="Z148" s="111"/>
      <c r="AA148" s="111"/>
      <c r="AB148" s="91"/>
      <c r="AC148" s="39">
        <f>INT(SUM(AB138:AB147,AL138:AN147,)/30)</f>
        <v>0</v>
      </c>
      <c r="AD148" s="40"/>
      <c r="AE148" s="41"/>
      <c r="AF148" s="90" t="s">
        <v>3</v>
      </c>
      <c r="AG148" s="91"/>
      <c r="AH148" s="131">
        <f>AC148*0.075</f>
        <v>0</v>
      </c>
      <c r="AI148" s="131"/>
      <c r="AJ148" s="131"/>
      <c r="AK148" s="131"/>
      <c r="AL148" s="98"/>
      <c r="AM148" s="99"/>
      <c r="AN148" s="100"/>
      <c r="AO148" s="67"/>
    </row>
    <row r="149" spans="1:41" ht="11.45" customHeight="1" x14ac:dyDescent="0.2">
      <c r="A149" s="66"/>
      <c r="B149" s="97" t="s">
        <v>57</v>
      </c>
      <c r="C149" s="97"/>
      <c r="D149" s="97"/>
      <c r="E149" s="97"/>
      <c r="F149" s="97"/>
      <c r="G149" s="97"/>
      <c r="H149" s="97"/>
      <c r="I149" s="39">
        <f>SUM(H138:H147,R138:T147,)-I148*30</f>
        <v>0</v>
      </c>
      <c r="J149" s="40"/>
      <c r="K149" s="41"/>
      <c r="L149" s="90" t="s">
        <v>3</v>
      </c>
      <c r="M149" s="91"/>
      <c r="N149" s="131">
        <f>IF(I149&gt;15,0.075,0)</f>
        <v>0</v>
      </c>
      <c r="O149" s="131"/>
      <c r="P149" s="131"/>
      <c r="Q149" s="131"/>
      <c r="R149" s="101"/>
      <c r="S149" s="102"/>
      <c r="T149" s="103"/>
      <c r="U149" s="117"/>
      <c r="V149" s="90" t="s">
        <v>60</v>
      </c>
      <c r="W149" s="111"/>
      <c r="X149" s="111"/>
      <c r="Y149" s="111"/>
      <c r="Z149" s="111"/>
      <c r="AA149" s="111"/>
      <c r="AB149" s="91"/>
      <c r="AC149" s="39">
        <f>SUM(AB138:AB147,AL138:AN147)-AC148*30</f>
        <v>0</v>
      </c>
      <c r="AD149" s="40"/>
      <c r="AE149" s="41"/>
      <c r="AF149" s="90" t="s">
        <v>3</v>
      </c>
      <c r="AG149" s="91"/>
      <c r="AH149" s="131">
        <f>IF(AC149&gt;15,0.075,0)</f>
        <v>0</v>
      </c>
      <c r="AI149" s="131"/>
      <c r="AJ149" s="131"/>
      <c r="AK149" s="131"/>
      <c r="AL149" s="101"/>
      <c r="AM149" s="102"/>
      <c r="AN149" s="103"/>
      <c r="AO149" s="67"/>
    </row>
    <row r="150" spans="1:41" ht="11.45" customHeight="1" x14ac:dyDescent="0.2">
      <c r="A150" s="66"/>
      <c r="B150" s="112" t="s">
        <v>68</v>
      </c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4"/>
      <c r="N150" s="132">
        <f>SUM(N148:O149)</f>
        <v>0</v>
      </c>
      <c r="O150" s="132"/>
      <c r="P150" s="132"/>
      <c r="Q150" s="132"/>
      <c r="R150" s="104"/>
      <c r="S150" s="105"/>
      <c r="T150" s="106"/>
      <c r="U150" s="117"/>
      <c r="V150" s="122" t="s">
        <v>67</v>
      </c>
      <c r="W150" s="123"/>
      <c r="X150" s="123"/>
      <c r="Y150" s="123"/>
      <c r="Z150" s="123"/>
      <c r="AA150" s="123"/>
      <c r="AB150" s="123"/>
      <c r="AC150" s="123"/>
      <c r="AD150" s="123"/>
      <c r="AE150" s="123"/>
      <c r="AF150" s="123"/>
      <c r="AG150" s="124"/>
      <c r="AH150" s="132">
        <f>SUM(AH148:AI149)</f>
        <v>0</v>
      </c>
      <c r="AI150" s="132"/>
      <c r="AJ150" s="132"/>
      <c r="AK150" s="132"/>
      <c r="AL150" s="104"/>
      <c r="AM150" s="105"/>
      <c r="AN150" s="106"/>
      <c r="AO150" s="67"/>
    </row>
    <row r="151" spans="1:41" ht="11.45" customHeight="1" x14ac:dyDescent="0.2">
      <c r="A151" s="66"/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51"/>
      <c r="U151" s="117"/>
      <c r="V151" s="53"/>
      <c r="W151" s="125"/>
      <c r="X151" s="125"/>
      <c r="Y151" s="125"/>
      <c r="Z151" s="125"/>
      <c r="AA151" s="125"/>
      <c r="AB151" s="125"/>
      <c r="AC151" s="125"/>
      <c r="AD151" s="125"/>
      <c r="AE151" s="125"/>
      <c r="AF151" s="125"/>
      <c r="AG151" s="125"/>
      <c r="AH151" s="125"/>
      <c r="AI151" s="125"/>
      <c r="AJ151" s="125"/>
      <c r="AK151" s="125"/>
      <c r="AL151" s="125"/>
      <c r="AM151" s="125"/>
      <c r="AN151" s="125"/>
      <c r="AO151" s="67"/>
    </row>
    <row r="152" spans="1:41" ht="18.600000000000001" customHeight="1" x14ac:dyDescent="0.2">
      <c r="A152" s="66"/>
      <c r="B152" s="54" t="s">
        <v>61</v>
      </c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117"/>
      <c r="V152" s="54" t="s">
        <v>62</v>
      </c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67"/>
    </row>
    <row r="153" spans="1:41" x14ac:dyDescent="0.2">
      <c r="A153" s="66"/>
      <c r="B153" s="56" t="s">
        <v>47</v>
      </c>
      <c r="C153" s="56"/>
      <c r="D153" s="56"/>
      <c r="E153" s="56" t="s">
        <v>48</v>
      </c>
      <c r="F153" s="56"/>
      <c r="G153" s="56"/>
      <c r="H153" s="9" t="s">
        <v>49</v>
      </c>
      <c r="I153" s="84"/>
      <c r="J153" s="84"/>
      <c r="K153" s="85"/>
      <c r="L153" s="56" t="s">
        <v>47</v>
      </c>
      <c r="M153" s="56"/>
      <c r="N153" s="56"/>
      <c r="O153" s="56" t="s">
        <v>48</v>
      </c>
      <c r="P153" s="56"/>
      <c r="Q153" s="56"/>
      <c r="R153" s="56" t="s">
        <v>49</v>
      </c>
      <c r="S153" s="56"/>
      <c r="T153" s="56"/>
      <c r="U153" s="117"/>
      <c r="V153" s="56" t="s">
        <v>47</v>
      </c>
      <c r="W153" s="56"/>
      <c r="X153" s="56"/>
      <c r="Y153" s="56" t="s">
        <v>48</v>
      </c>
      <c r="Z153" s="56"/>
      <c r="AA153" s="56"/>
      <c r="AB153" s="9" t="s">
        <v>49</v>
      </c>
      <c r="AC153" s="84"/>
      <c r="AD153" s="84"/>
      <c r="AE153" s="85"/>
      <c r="AF153" s="56" t="s">
        <v>47</v>
      </c>
      <c r="AG153" s="56"/>
      <c r="AH153" s="56"/>
      <c r="AI153" s="56" t="s">
        <v>48</v>
      </c>
      <c r="AJ153" s="56"/>
      <c r="AK153" s="56"/>
      <c r="AL153" s="56" t="s">
        <v>49</v>
      </c>
      <c r="AM153" s="56"/>
      <c r="AN153" s="56"/>
      <c r="AO153" s="67"/>
    </row>
    <row r="154" spans="1:41" x14ac:dyDescent="0.2">
      <c r="A154" s="66"/>
      <c r="B154" s="38"/>
      <c r="C154" s="38"/>
      <c r="D154" s="38"/>
      <c r="E154" s="38"/>
      <c r="F154" s="38"/>
      <c r="G154" s="38"/>
      <c r="H154" s="25">
        <f>IF(B154=0,0,DAYS360(B154,E154+1))</f>
        <v>0</v>
      </c>
      <c r="I154" s="86"/>
      <c r="J154" s="86"/>
      <c r="K154" s="87"/>
      <c r="L154" s="38"/>
      <c r="M154" s="38"/>
      <c r="N154" s="38"/>
      <c r="O154" s="38"/>
      <c r="P154" s="38"/>
      <c r="Q154" s="38"/>
      <c r="R154" s="126">
        <f t="shared" ref="R154:R163" si="28">IF(I154=0,0,DAYS360(I154,L154+1))</f>
        <v>0</v>
      </c>
      <c r="S154" s="126"/>
      <c r="T154" s="126"/>
      <c r="U154" s="117"/>
      <c r="V154" s="38"/>
      <c r="W154" s="38"/>
      <c r="X154" s="38"/>
      <c r="Y154" s="38"/>
      <c r="Z154" s="38"/>
      <c r="AA154" s="38"/>
      <c r="AB154" s="25">
        <f>IF(V154=0,0,DAYS360(V154,Y154+1))</f>
        <v>0</v>
      </c>
      <c r="AC154" s="86"/>
      <c r="AD154" s="86"/>
      <c r="AE154" s="87"/>
      <c r="AF154" s="38"/>
      <c r="AG154" s="38"/>
      <c r="AH154" s="38"/>
      <c r="AI154" s="38"/>
      <c r="AJ154" s="38"/>
      <c r="AK154" s="38"/>
      <c r="AL154" s="55">
        <f t="shared" ref="AL154:AL163" si="29">IF(AC154=0,0,DAYS360(AC154,AF154+1))</f>
        <v>0</v>
      </c>
      <c r="AM154" s="55"/>
      <c r="AN154" s="55"/>
      <c r="AO154" s="67"/>
    </row>
    <row r="155" spans="1:41" ht="11.45" customHeight="1" x14ac:dyDescent="0.2">
      <c r="A155" s="66"/>
      <c r="B155" s="38"/>
      <c r="C155" s="38"/>
      <c r="D155" s="38"/>
      <c r="E155" s="38"/>
      <c r="F155" s="38"/>
      <c r="G155" s="38"/>
      <c r="H155" s="25">
        <f t="shared" ref="H155:H163" si="30">IF(B155=0,0,DAYS360(B155,E155+1))</f>
        <v>0</v>
      </c>
      <c r="I155" s="86"/>
      <c r="J155" s="86"/>
      <c r="K155" s="87"/>
      <c r="L155" s="38"/>
      <c r="M155" s="38"/>
      <c r="N155" s="38"/>
      <c r="O155" s="38"/>
      <c r="P155" s="38"/>
      <c r="Q155" s="38"/>
      <c r="R155" s="126">
        <f t="shared" si="28"/>
        <v>0</v>
      </c>
      <c r="S155" s="126"/>
      <c r="T155" s="126"/>
      <c r="U155" s="117"/>
      <c r="V155" s="38"/>
      <c r="W155" s="38"/>
      <c r="X155" s="38"/>
      <c r="Y155" s="38"/>
      <c r="Z155" s="38"/>
      <c r="AA155" s="38"/>
      <c r="AB155" s="25">
        <f t="shared" ref="AB155:AB163" si="31">IF(V155=0,0,DAYS360(V155,Y155+1))</f>
        <v>0</v>
      </c>
      <c r="AC155" s="86"/>
      <c r="AD155" s="86"/>
      <c r="AE155" s="87"/>
      <c r="AF155" s="38"/>
      <c r="AG155" s="38"/>
      <c r="AH155" s="38"/>
      <c r="AI155" s="38"/>
      <c r="AJ155" s="38"/>
      <c r="AK155" s="38"/>
      <c r="AL155" s="55">
        <f t="shared" si="29"/>
        <v>0</v>
      </c>
      <c r="AM155" s="55"/>
      <c r="AN155" s="55"/>
      <c r="AO155" s="67"/>
    </row>
    <row r="156" spans="1:41" ht="11.45" customHeight="1" x14ac:dyDescent="0.2">
      <c r="A156" s="66"/>
      <c r="B156" s="38"/>
      <c r="C156" s="38"/>
      <c r="D156" s="38"/>
      <c r="E156" s="38"/>
      <c r="F156" s="38"/>
      <c r="G156" s="38"/>
      <c r="H156" s="25">
        <f t="shared" si="30"/>
        <v>0</v>
      </c>
      <c r="I156" s="86"/>
      <c r="J156" s="86"/>
      <c r="K156" s="87"/>
      <c r="L156" s="38"/>
      <c r="M156" s="38"/>
      <c r="N156" s="38"/>
      <c r="O156" s="38"/>
      <c r="P156" s="38"/>
      <c r="Q156" s="38"/>
      <c r="R156" s="126">
        <f t="shared" si="28"/>
        <v>0</v>
      </c>
      <c r="S156" s="126"/>
      <c r="T156" s="126"/>
      <c r="U156" s="117"/>
      <c r="V156" s="38"/>
      <c r="W156" s="38"/>
      <c r="X156" s="38"/>
      <c r="Y156" s="38"/>
      <c r="Z156" s="38"/>
      <c r="AA156" s="38"/>
      <c r="AB156" s="25">
        <f t="shared" si="31"/>
        <v>0</v>
      </c>
      <c r="AC156" s="86"/>
      <c r="AD156" s="86"/>
      <c r="AE156" s="87"/>
      <c r="AF156" s="38"/>
      <c r="AG156" s="38"/>
      <c r="AH156" s="38"/>
      <c r="AI156" s="38"/>
      <c r="AJ156" s="38"/>
      <c r="AK156" s="38"/>
      <c r="AL156" s="55">
        <f t="shared" si="29"/>
        <v>0</v>
      </c>
      <c r="AM156" s="55"/>
      <c r="AN156" s="55"/>
      <c r="AO156" s="67"/>
    </row>
    <row r="157" spans="1:41" ht="11.45" customHeight="1" x14ac:dyDescent="0.2">
      <c r="A157" s="66"/>
      <c r="B157" s="38"/>
      <c r="C157" s="38"/>
      <c r="D157" s="38"/>
      <c r="E157" s="38"/>
      <c r="F157" s="38"/>
      <c r="G157" s="38"/>
      <c r="H157" s="25">
        <f t="shared" si="30"/>
        <v>0</v>
      </c>
      <c r="I157" s="86"/>
      <c r="J157" s="86"/>
      <c r="K157" s="87"/>
      <c r="L157" s="38"/>
      <c r="M157" s="38"/>
      <c r="N157" s="38"/>
      <c r="O157" s="38"/>
      <c r="P157" s="38"/>
      <c r="Q157" s="38"/>
      <c r="R157" s="126">
        <f t="shared" si="28"/>
        <v>0</v>
      </c>
      <c r="S157" s="126"/>
      <c r="T157" s="126"/>
      <c r="U157" s="117"/>
      <c r="V157" s="38"/>
      <c r="W157" s="38"/>
      <c r="X157" s="38"/>
      <c r="Y157" s="38"/>
      <c r="Z157" s="38"/>
      <c r="AA157" s="38"/>
      <c r="AB157" s="25">
        <f t="shared" si="31"/>
        <v>0</v>
      </c>
      <c r="AC157" s="86"/>
      <c r="AD157" s="86"/>
      <c r="AE157" s="87"/>
      <c r="AF157" s="38"/>
      <c r="AG157" s="38"/>
      <c r="AH157" s="38"/>
      <c r="AI157" s="38"/>
      <c r="AJ157" s="38"/>
      <c r="AK157" s="38"/>
      <c r="AL157" s="55">
        <f t="shared" si="29"/>
        <v>0</v>
      </c>
      <c r="AM157" s="55"/>
      <c r="AN157" s="55"/>
      <c r="AO157" s="67"/>
    </row>
    <row r="158" spans="1:41" ht="11.45" customHeight="1" x14ac:dyDescent="0.2">
      <c r="A158" s="66"/>
      <c r="B158" s="38"/>
      <c r="C158" s="38"/>
      <c r="D158" s="38"/>
      <c r="E158" s="38"/>
      <c r="F158" s="38"/>
      <c r="G158" s="38"/>
      <c r="H158" s="25">
        <f t="shared" si="30"/>
        <v>0</v>
      </c>
      <c r="I158" s="86"/>
      <c r="J158" s="86"/>
      <c r="K158" s="87"/>
      <c r="L158" s="38"/>
      <c r="M158" s="38"/>
      <c r="N158" s="38"/>
      <c r="O158" s="38"/>
      <c r="P158" s="38"/>
      <c r="Q158" s="38"/>
      <c r="R158" s="126">
        <f t="shared" si="28"/>
        <v>0</v>
      </c>
      <c r="S158" s="126"/>
      <c r="T158" s="126"/>
      <c r="U158" s="117"/>
      <c r="V158" s="38"/>
      <c r="W158" s="38"/>
      <c r="X158" s="38"/>
      <c r="Y158" s="38"/>
      <c r="Z158" s="38"/>
      <c r="AA158" s="38"/>
      <c r="AB158" s="25">
        <f t="shared" si="31"/>
        <v>0</v>
      </c>
      <c r="AC158" s="86"/>
      <c r="AD158" s="86"/>
      <c r="AE158" s="87"/>
      <c r="AF158" s="38"/>
      <c r="AG158" s="38"/>
      <c r="AH158" s="38"/>
      <c r="AI158" s="38"/>
      <c r="AJ158" s="38"/>
      <c r="AK158" s="38"/>
      <c r="AL158" s="55">
        <f t="shared" si="29"/>
        <v>0</v>
      </c>
      <c r="AM158" s="55"/>
      <c r="AN158" s="55"/>
      <c r="AO158" s="67"/>
    </row>
    <row r="159" spans="1:41" ht="11.45" customHeight="1" x14ac:dyDescent="0.2">
      <c r="A159" s="66"/>
      <c r="B159" s="38"/>
      <c r="C159" s="38"/>
      <c r="D159" s="38"/>
      <c r="E159" s="38"/>
      <c r="F159" s="38"/>
      <c r="G159" s="38"/>
      <c r="H159" s="25">
        <f t="shared" si="30"/>
        <v>0</v>
      </c>
      <c r="I159" s="86"/>
      <c r="J159" s="86"/>
      <c r="K159" s="87"/>
      <c r="L159" s="38"/>
      <c r="M159" s="38"/>
      <c r="N159" s="38"/>
      <c r="O159" s="38"/>
      <c r="P159" s="38"/>
      <c r="Q159" s="38"/>
      <c r="R159" s="126">
        <f t="shared" si="28"/>
        <v>0</v>
      </c>
      <c r="S159" s="126"/>
      <c r="T159" s="126"/>
      <c r="U159" s="117"/>
      <c r="V159" s="38"/>
      <c r="W159" s="38"/>
      <c r="X159" s="38"/>
      <c r="Y159" s="38"/>
      <c r="Z159" s="38"/>
      <c r="AA159" s="38"/>
      <c r="AB159" s="25">
        <f t="shared" si="31"/>
        <v>0</v>
      </c>
      <c r="AC159" s="86"/>
      <c r="AD159" s="86"/>
      <c r="AE159" s="87"/>
      <c r="AF159" s="38"/>
      <c r="AG159" s="38"/>
      <c r="AH159" s="38"/>
      <c r="AI159" s="38"/>
      <c r="AJ159" s="38"/>
      <c r="AK159" s="38"/>
      <c r="AL159" s="55">
        <f t="shared" si="29"/>
        <v>0</v>
      </c>
      <c r="AM159" s="55"/>
      <c r="AN159" s="55"/>
      <c r="AO159" s="67"/>
    </row>
    <row r="160" spans="1:41" ht="11.45" customHeight="1" x14ac:dyDescent="0.2">
      <c r="A160" s="66"/>
      <c r="B160" s="38"/>
      <c r="C160" s="38"/>
      <c r="D160" s="38"/>
      <c r="E160" s="38"/>
      <c r="F160" s="38"/>
      <c r="G160" s="38"/>
      <c r="H160" s="25">
        <f t="shared" si="30"/>
        <v>0</v>
      </c>
      <c r="I160" s="86"/>
      <c r="J160" s="86"/>
      <c r="K160" s="87"/>
      <c r="L160" s="38"/>
      <c r="M160" s="38"/>
      <c r="N160" s="38"/>
      <c r="O160" s="38"/>
      <c r="P160" s="38"/>
      <c r="Q160" s="38"/>
      <c r="R160" s="126">
        <f t="shared" si="28"/>
        <v>0</v>
      </c>
      <c r="S160" s="126"/>
      <c r="T160" s="126"/>
      <c r="U160" s="117"/>
      <c r="V160" s="38"/>
      <c r="W160" s="38"/>
      <c r="X160" s="38"/>
      <c r="Y160" s="38"/>
      <c r="Z160" s="38"/>
      <c r="AA160" s="38"/>
      <c r="AB160" s="25">
        <f t="shared" si="31"/>
        <v>0</v>
      </c>
      <c r="AC160" s="86"/>
      <c r="AD160" s="86"/>
      <c r="AE160" s="87"/>
      <c r="AF160" s="38"/>
      <c r="AG160" s="38"/>
      <c r="AH160" s="38"/>
      <c r="AI160" s="38"/>
      <c r="AJ160" s="38"/>
      <c r="AK160" s="38"/>
      <c r="AL160" s="55">
        <f t="shared" si="29"/>
        <v>0</v>
      </c>
      <c r="AM160" s="55"/>
      <c r="AN160" s="55"/>
      <c r="AO160" s="67"/>
    </row>
    <row r="161" spans="1:41" ht="11.45" customHeight="1" x14ac:dyDescent="0.2">
      <c r="A161" s="66"/>
      <c r="B161" s="38"/>
      <c r="C161" s="38"/>
      <c r="D161" s="38"/>
      <c r="E161" s="38"/>
      <c r="F161" s="38"/>
      <c r="G161" s="38"/>
      <c r="H161" s="25">
        <f t="shared" si="30"/>
        <v>0</v>
      </c>
      <c r="I161" s="86"/>
      <c r="J161" s="86"/>
      <c r="K161" s="87"/>
      <c r="L161" s="38"/>
      <c r="M161" s="38"/>
      <c r="N161" s="38"/>
      <c r="O161" s="38"/>
      <c r="P161" s="38"/>
      <c r="Q161" s="38"/>
      <c r="R161" s="126">
        <f t="shared" si="28"/>
        <v>0</v>
      </c>
      <c r="S161" s="126"/>
      <c r="T161" s="126"/>
      <c r="U161" s="117"/>
      <c r="V161" s="38"/>
      <c r="W161" s="38"/>
      <c r="X161" s="38"/>
      <c r="Y161" s="38"/>
      <c r="Z161" s="38"/>
      <c r="AA161" s="38"/>
      <c r="AB161" s="25">
        <f t="shared" si="31"/>
        <v>0</v>
      </c>
      <c r="AC161" s="86"/>
      <c r="AD161" s="86"/>
      <c r="AE161" s="87"/>
      <c r="AF161" s="38"/>
      <c r="AG161" s="38"/>
      <c r="AH161" s="38"/>
      <c r="AI161" s="38"/>
      <c r="AJ161" s="38"/>
      <c r="AK161" s="38"/>
      <c r="AL161" s="55">
        <f t="shared" si="29"/>
        <v>0</v>
      </c>
      <c r="AM161" s="55"/>
      <c r="AN161" s="55"/>
      <c r="AO161" s="67"/>
    </row>
    <row r="162" spans="1:41" ht="11.45" customHeight="1" x14ac:dyDescent="0.2">
      <c r="A162" s="66"/>
      <c r="B162" s="38"/>
      <c r="C162" s="38"/>
      <c r="D162" s="38"/>
      <c r="E162" s="38"/>
      <c r="F162" s="38"/>
      <c r="G162" s="38"/>
      <c r="H162" s="25">
        <f t="shared" si="30"/>
        <v>0</v>
      </c>
      <c r="I162" s="86"/>
      <c r="J162" s="86"/>
      <c r="K162" s="87"/>
      <c r="L162" s="38"/>
      <c r="M162" s="38"/>
      <c r="N162" s="38"/>
      <c r="O162" s="38"/>
      <c r="P162" s="38"/>
      <c r="Q162" s="38"/>
      <c r="R162" s="126">
        <f t="shared" si="28"/>
        <v>0</v>
      </c>
      <c r="S162" s="126"/>
      <c r="T162" s="126"/>
      <c r="U162" s="117"/>
      <c r="V162" s="38"/>
      <c r="W162" s="38"/>
      <c r="X162" s="38"/>
      <c r="Y162" s="38"/>
      <c r="Z162" s="38"/>
      <c r="AA162" s="38"/>
      <c r="AB162" s="25">
        <f t="shared" si="31"/>
        <v>0</v>
      </c>
      <c r="AC162" s="86"/>
      <c r="AD162" s="86"/>
      <c r="AE162" s="87"/>
      <c r="AF162" s="38"/>
      <c r="AG162" s="38"/>
      <c r="AH162" s="38"/>
      <c r="AI162" s="38"/>
      <c r="AJ162" s="38"/>
      <c r="AK162" s="38"/>
      <c r="AL162" s="55">
        <f t="shared" si="29"/>
        <v>0</v>
      </c>
      <c r="AM162" s="55"/>
      <c r="AN162" s="55"/>
      <c r="AO162" s="67"/>
    </row>
    <row r="163" spans="1:41" ht="11.45" customHeight="1" x14ac:dyDescent="0.2">
      <c r="A163" s="66"/>
      <c r="B163" s="38"/>
      <c r="C163" s="38"/>
      <c r="D163" s="38"/>
      <c r="E163" s="38"/>
      <c r="F163" s="38"/>
      <c r="G163" s="38"/>
      <c r="H163" s="25">
        <f t="shared" si="30"/>
        <v>0</v>
      </c>
      <c r="I163" s="88"/>
      <c r="J163" s="88"/>
      <c r="K163" s="89"/>
      <c r="L163" s="38"/>
      <c r="M163" s="38"/>
      <c r="N163" s="38"/>
      <c r="O163" s="38"/>
      <c r="P163" s="38"/>
      <c r="Q163" s="38"/>
      <c r="R163" s="126">
        <f t="shared" si="28"/>
        <v>0</v>
      </c>
      <c r="S163" s="126"/>
      <c r="T163" s="126"/>
      <c r="U163" s="117"/>
      <c r="V163" s="38"/>
      <c r="W163" s="38"/>
      <c r="X163" s="38"/>
      <c r="Y163" s="38"/>
      <c r="Z163" s="38"/>
      <c r="AA163" s="38"/>
      <c r="AB163" s="25">
        <f t="shared" si="31"/>
        <v>0</v>
      </c>
      <c r="AC163" s="88"/>
      <c r="AD163" s="88"/>
      <c r="AE163" s="89"/>
      <c r="AF163" s="38"/>
      <c r="AG163" s="38"/>
      <c r="AH163" s="38"/>
      <c r="AI163" s="38"/>
      <c r="AJ163" s="38"/>
      <c r="AK163" s="38"/>
      <c r="AL163" s="55">
        <f t="shared" si="29"/>
        <v>0</v>
      </c>
      <c r="AM163" s="55"/>
      <c r="AN163" s="55"/>
      <c r="AO163" s="67"/>
    </row>
    <row r="164" spans="1:41" ht="11.45" customHeight="1" x14ac:dyDescent="0.2">
      <c r="A164" s="66"/>
      <c r="B164" s="97" t="s">
        <v>63</v>
      </c>
      <c r="C164" s="97"/>
      <c r="D164" s="97"/>
      <c r="E164" s="97"/>
      <c r="F164" s="97"/>
      <c r="G164" s="97"/>
      <c r="H164" s="97"/>
      <c r="I164" s="39">
        <f>INT(SUM(H154:H163,R154:T163,)/30)</f>
        <v>0</v>
      </c>
      <c r="J164" s="40"/>
      <c r="K164" s="41"/>
      <c r="L164" s="97" t="s">
        <v>3</v>
      </c>
      <c r="M164" s="97"/>
      <c r="N164" s="131">
        <f>I164*0.075</f>
        <v>0</v>
      </c>
      <c r="O164" s="131"/>
      <c r="P164" s="131"/>
      <c r="Q164" s="131"/>
      <c r="R164" s="98"/>
      <c r="S164" s="99"/>
      <c r="T164" s="100"/>
      <c r="U164" s="117"/>
      <c r="V164" s="97" t="s">
        <v>65</v>
      </c>
      <c r="W164" s="97"/>
      <c r="X164" s="97"/>
      <c r="Y164" s="97"/>
      <c r="Z164" s="97"/>
      <c r="AA164" s="97"/>
      <c r="AB164" s="97"/>
      <c r="AC164" s="39">
        <f>INT(SUM(AB154:AB163,AL154:AN163,)/30)</f>
        <v>0</v>
      </c>
      <c r="AD164" s="40"/>
      <c r="AE164" s="41"/>
      <c r="AF164" s="97" t="s">
        <v>3</v>
      </c>
      <c r="AG164" s="97"/>
      <c r="AH164" s="131">
        <f>AC164*0.075</f>
        <v>0</v>
      </c>
      <c r="AI164" s="131"/>
      <c r="AJ164" s="131"/>
      <c r="AK164" s="131"/>
      <c r="AL164" s="98"/>
      <c r="AM164" s="99"/>
      <c r="AN164" s="100"/>
      <c r="AO164" s="67"/>
    </row>
    <row r="165" spans="1:41" ht="11.45" customHeight="1" x14ac:dyDescent="0.2">
      <c r="A165" s="66"/>
      <c r="B165" s="97" t="s">
        <v>64</v>
      </c>
      <c r="C165" s="97"/>
      <c r="D165" s="97"/>
      <c r="E165" s="97"/>
      <c r="F165" s="97"/>
      <c r="G165" s="97"/>
      <c r="H165" s="97"/>
      <c r="I165" s="39">
        <f>SUM(H154:H163,R154:T163)-I164*30</f>
        <v>0</v>
      </c>
      <c r="J165" s="40"/>
      <c r="K165" s="41"/>
      <c r="L165" s="90" t="s">
        <v>3</v>
      </c>
      <c r="M165" s="91"/>
      <c r="N165" s="131">
        <f>IF(I165&gt;15,0.075,0)</f>
        <v>0</v>
      </c>
      <c r="O165" s="131"/>
      <c r="P165" s="131"/>
      <c r="Q165" s="131"/>
      <c r="R165" s="101"/>
      <c r="S165" s="102"/>
      <c r="T165" s="103"/>
      <c r="U165" s="117"/>
      <c r="V165" s="97" t="s">
        <v>66</v>
      </c>
      <c r="W165" s="97"/>
      <c r="X165" s="97"/>
      <c r="Y165" s="97"/>
      <c r="Z165" s="97"/>
      <c r="AA165" s="97"/>
      <c r="AB165" s="97"/>
      <c r="AC165" s="39">
        <f>SUM(AB154:AB163,AL154:AN163)-AC164*30</f>
        <v>0</v>
      </c>
      <c r="AD165" s="40"/>
      <c r="AE165" s="41"/>
      <c r="AF165" s="90" t="s">
        <v>3</v>
      </c>
      <c r="AG165" s="91"/>
      <c r="AH165" s="131">
        <f>IF(AC165&gt;15,0.075,0)</f>
        <v>0</v>
      </c>
      <c r="AI165" s="131"/>
      <c r="AJ165" s="131"/>
      <c r="AK165" s="131"/>
      <c r="AL165" s="101"/>
      <c r="AM165" s="102"/>
      <c r="AN165" s="103"/>
      <c r="AO165" s="67"/>
    </row>
    <row r="166" spans="1:41" ht="11.45" customHeight="1" x14ac:dyDescent="0.2">
      <c r="A166" s="66"/>
      <c r="B166" s="112" t="s">
        <v>69</v>
      </c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4"/>
      <c r="N166" s="132">
        <f>SUM(N164:O165)</f>
        <v>0</v>
      </c>
      <c r="O166" s="132"/>
      <c r="P166" s="132"/>
      <c r="Q166" s="132"/>
      <c r="R166" s="104"/>
      <c r="S166" s="105"/>
      <c r="T166" s="106"/>
      <c r="U166" s="117"/>
      <c r="V166" s="112" t="s">
        <v>70</v>
      </c>
      <c r="W166" s="113"/>
      <c r="X166" s="113"/>
      <c r="Y166" s="113"/>
      <c r="Z166" s="113"/>
      <c r="AA166" s="113"/>
      <c r="AB166" s="113"/>
      <c r="AC166" s="113"/>
      <c r="AD166" s="113"/>
      <c r="AE166" s="113"/>
      <c r="AF166" s="113"/>
      <c r="AG166" s="114"/>
      <c r="AH166" s="132">
        <f>SUM(AH164:AI165)</f>
        <v>0</v>
      </c>
      <c r="AI166" s="132"/>
      <c r="AJ166" s="132"/>
      <c r="AK166" s="132"/>
      <c r="AL166" s="104"/>
      <c r="AM166" s="105"/>
      <c r="AN166" s="106"/>
      <c r="AO166" s="67"/>
    </row>
    <row r="167" spans="1:41" ht="11.45" customHeight="1" x14ac:dyDescent="0.2">
      <c r="A167" s="66"/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  <c r="Z167" s="115"/>
      <c r="AA167" s="115"/>
      <c r="AB167" s="115"/>
      <c r="AC167" s="115"/>
      <c r="AD167" s="115"/>
      <c r="AE167" s="115"/>
      <c r="AF167" s="115"/>
      <c r="AG167" s="115"/>
      <c r="AH167" s="115"/>
      <c r="AI167" s="115"/>
      <c r="AJ167" s="115"/>
      <c r="AK167" s="115"/>
      <c r="AL167" s="115"/>
      <c r="AM167" s="115"/>
      <c r="AN167" s="115"/>
      <c r="AO167" s="67"/>
    </row>
    <row r="168" spans="1:41" ht="13.9" customHeight="1" x14ac:dyDescent="0.2">
      <c r="A168" s="66"/>
      <c r="B168" s="54" t="s">
        <v>86</v>
      </c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67"/>
    </row>
    <row r="169" spans="1:41" ht="15" customHeight="1" x14ac:dyDescent="0.2">
      <c r="A169" s="66"/>
      <c r="B169" s="133" t="s">
        <v>45</v>
      </c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3"/>
      <c r="T169" s="133"/>
      <c r="U169" s="133"/>
      <c r="V169" s="133"/>
      <c r="W169" s="133"/>
      <c r="X169" s="133"/>
      <c r="Y169" s="133"/>
      <c r="Z169" s="133"/>
      <c r="AA169" s="133"/>
      <c r="AB169" s="133"/>
      <c r="AC169" s="133"/>
      <c r="AD169" s="133"/>
      <c r="AE169" s="133"/>
      <c r="AF169" s="133"/>
      <c r="AG169" s="133"/>
      <c r="AH169" s="133"/>
      <c r="AI169" s="133"/>
      <c r="AJ169" s="133"/>
      <c r="AK169" s="133"/>
      <c r="AL169" s="133"/>
      <c r="AM169" s="133"/>
      <c r="AN169" s="133"/>
      <c r="AO169" s="67"/>
    </row>
    <row r="170" spans="1:41" ht="11.45" customHeight="1" x14ac:dyDescent="0.2">
      <c r="A170" s="66"/>
      <c r="B170" s="51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3"/>
      <c r="AO170" s="67"/>
    </row>
    <row r="171" spans="1:41" ht="18.600000000000001" customHeight="1" x14ac:dyDescent="0.2">
      <c r="A171" s="66"/>
      <c r="B171" s="54" t="s">
        <v>56</v>
      </c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116"/>
      <c r="V171" s="54" t="s">
        <v>56</v>
      </c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67"/>
    </row>
    <row r="172" spans="1:41" x14ac:dyDescent="0.2">
      <c r="A172" s="66"/>
      <c r="B172" s="56" t="s">
        <v>47</v>
      </c>
      <c r="C172" s="56"/>
      <c r="D172" s="56"/>
      <c r="E172" s="56" t="s">
        <v>48</v>
      </c>
      <c r="F172" s="56"/>
      <c r="G172" s="56"/>
      <c r="H172" s="9" t="s">
        <v>49</v>
      </c>
      <c r="I172" s="84"/>
      <c r="J172" s="84"/>
      <c r="K172" s="85"/>
      <c r="L172" s="56" t="s">
        <v>47</v>
      </c>
      <c r="M172" s="56"/>
      <c r="N172" s="56"/>
      <c r="O172" s="56" t="s">
        <v>48</v>
      </c>
      <c r="P172" s="56"/>
      <c r="Q172" s="56"/>
      <c r="R172" s="56" t="s">
        <v>49</v>
      </c>
      <c r="S172" s="56"/>
      <c r="T172" s="56"/>
      <c r="U172" s="117"/>
      <c r="V172" s="56" t="s">
        <v>47</v>
      </c>
      <c r="W172" s="56"/>
      <c r="X172" s="56"/>
      <c r="Y172" s="56" t="s">
        <v>48</v>
      </c>
      <c r="Z172" s="56"/>
      <c r="AA172" s="56"/>
      <c r="AB172" s="9" t="s">
        <v>49</v>
      </c>
      <c r="AC172" s="84"/>
      <c r="AD172" s="84"/>
      <c r="AE172" s="85"/>
      <c r="AF172" s="56" t="s">
        <v>47</v>
      </c>
      <c r="AG172" s="56"/>
      <c r="AH172" s="56"/>
      <c r="AI172" s="56" t="s">
        <v>48</v>
      </c>
      <c r="AJ172" s="56"/>
      <c r="AK172" s="56"/>
      <c r="AL172" s="56" t="s">
        <v>49</v>
      </c>
      <c r="AM172" s="56"/>
      <c r="AN172" s="56"/>
      <c r="AO172" s="67"/>
    </row>
    <row r="173" spans="1:41" x14ac:dyDescent="0.2">
      <c r="A173" s="66"/>
      <c r="B173" s="38"/>
      <c r="C173" s="38"/>
      <c r="D173" s="38"/>
      <c r="E173" s="38"/>
      <c r="F173" s="38"/>
      <c r="G173" s="38"/>
      <c r="H173" s="25">
        <f>IF(B173=0,0,DAYS360(B173,E173+1))</f>
        <v>0</v>
      </c>
      <c r="I173" s="86"/>
      <c r="J173" s="86"/>
      <c r="K173" s="87"/>
      <c r="L173" s="38"/>
      <c r="M173" s="38"/>
      <c r="N173" s="38"/>
      <c r="O173" s="38"/>
      <c r="P173" s="38"/>
      <c r="Q173" s="38"/>
      <c r="R173" s="55">
        <f t="shared" ref="R173:R182" si="32">IF(I173=0,0,DAYS360(I173,L173+1))</f>
        <v>0</v>
      </c>
      <c r="S173" s="55"/>
      <c r="T173" s="55"/>
      <c r="U173" s="117"/>
      <c r="V173" s="38"/>
      <c r="W173" s="38"/>
      <c r="X173" s="38"/>
      <c r="Y173" s="38"/>
      <c r="Z173" s="38"/>
      <c r="AA173" s="38"/>
      <c r="AB173" s="25">
        <f>IF(V173=0,0,DAYS360(V173,Y173+1))</f>
        <v>0</v>
      </c>
      <c r="AC173" s="86"/>
      <c r="AD173" s="86"/>
      <c r="AE173" s="87"/>
      <c r="AF173" s="38"/>
      <c r="AG173" s="38"/>
      <c r="AH173" s="38"/>
      <c r="AI173" s="38"/>
      <c r="AJ173" s="38"/>
      <c r="AK173" s="38"/>
      <c r="AL173" s="55">
        <f t="shared" ref="AL173:AL182" si="33">IF(AC173=0,0,DAYS360(AC173,AF173+1))</f>
        <v>0</v>
      </c>
      <c r="AM173" s="55"/>
      <c r="AN173" s="55"/>
      <c r="AO173" s="67"/>
    </row>
    <row r="174" spans="1:41" ht="11.45" customHeight="1" x14ac:dyDescent="0.2">
      <c r="A174" s="66"/>
      <c r="B174" s="38"/>
      <c r="C174" s="38"/>
      <c r="D174" s="38"/>
      <c r="E174" s="38"/>
      <c r="F174" s="38"/>
      <c r="G174" s="38"/>
      <c r="H174" s="25">
        <f t="shared" ref="H174:H182" si="34">IF(B174=0,0,DAYS360(B174,E174+1))</f>
        <v>0</v>
      </c>
      <c r="I174" s="86"/>
      <c r="J174" s="86"/>
      <c r="K174" s="87"/>
      <c r="L174" s="38"/>
      <c r="M174" s="38"/>
      <c r="N174" s="38"/>
      <c r="O174" s="38"/>
      <c r="P174" s="38"/>
      <c r="Q174" s="38"/>
      <c r="R174" s="55">
        <f t="shared" si="32"/>
        <v>0</v>
      </c>
      <c r="S174" s="55"/>
      <c r="T174" s="55"/>
      <c r="U174" s="117"/>
      <c r="V174" s="38"/>
      <c r="W174" s="38"/>
      <c r="X174" s="38"/>
      <c r="Y174" s="38"/>
      <c r="Z174" s="38"/>
      <c r="AA174" s="38"/>
      <c r="AB174" s="25">
        <f t="shared" ref="AB174:AB182" si="35">IF(V174=0,0,DAYS360(V174,Y174+1))</f>
        <v>0</v>
      </c>
      <c r="AC174" s="86"/>
      <c r="AD174" s="86"/>
      <c r="AE174" s="87"/>
      <c r="AF174" s="38"/>
      <c r="AG174" s="38"/>
      <c r="AH174" s="38"/>
      <c r="AI174" s="38"/>
      <c r="AJ174" s="38"/>
      <c r="AK174" s="38"/>
      <c r="AL174" s="55">
        <f t="shared" si="33"/>
        <v>0</v>
      </c>
      <c r="AM174" s="55"/>
      <c r="AN174" s="55"/>
      <c r="AO174" s="67"/>
    </row>
    <row r="175" spans="1:41" ht="11.45" customHeight="1" x14ac:dyDescent="0.2">
      <c r="A175" s="66"/>
      <c r="B175" s="38"/>
      <c r="C175" s="38"/>
      <c r="D175" s="38"/>
      <c r="E175" s="38"/>
      <c r="F175" s="38"/>
      <c r="G175" s="38"/>
      <c r="H175" s="25">
        <f t="shared" si="34"/>
        <v>0</v>
      </c>
      <c r="I175" s="86"/>
      <c r="J175" s="86"/>
      <c r="K175" s="87"/>
      <c r="L175" s="38"/>
      <c r="M175" s="38"/>
      <c r="N175" s="38"/>
      <c r="O175" s="38"/>
      <c r="P175" s="38"/>
      <c r="Q175" s="38"/>
      <c r="R175" s="55">
        <f t="shared" si="32"/>
        <v>0</v>
      </c>
      <c r="S175" s="55"/>
      <c r="T175" s="55"/>
      <c r="U175" s="117"/>
      <c r="V175" s="38"/>
      <c r="W175" s="38"/>
      <c r="X175" s="38"/>
      <c r="Y175" s="38"/>
      <c r="Z175" s="38"/>
      <c r="AA175" s="38"/>
      <c r="AB175" s="25">
        <f t="shared" si="35"/>
        <v>0</v>
      </c>
      <c r="AC175" s="86"/>
      <c r="AD175" s="86"/>
      <c r="AE175" s="87"/>
      <c r="AF175" s="38"/>
      <c r="AG175" s="38"/>
      <c r="AH175" s="38"/>
      <c r="AI175" s="38"/>
      <c r="AJ175" s="38"/>
      <c r="AK175" s="38"/>
      <c r="AL175" s="55">
        <f t="shared" si="33"/>
        <v>0</v>
      </c>
      <c r="AM175" s="55"/>
      <c r="AN175" s="55"/>
      <c r="AO175" s="67"/>
    </row>
    <row r="176" spans="1:41" ht="11.45" customHeight="1" x14ac:dyDescent="0.2">
      <c r="A176" s="66"/>
      <c r="B176" s="38"/>
      <c r="C176" s="38"/>
      <c r="D176" s="38"/>
      <c r="E176" s="38"/>
      <c r="F176" s="38"/>
      <c r="G176" s="38"/>
      <c r="H176" s="25">
        <f t="shared" si="34"/>
        <v>0</v>
      </c>
      <c r="I176" s="86"/>
      <c r="J176" s="86"/>
      <c r="K176" s="87"/>
      <c r="L176" s="38"/>
      <c r="M176" s="38"/>
      <c r="N176" s="38"/>
      <c r="O176" s="38"/>
      <c r="P176" s="38"/>
      <c r="Q176" s="38"/>
      <c r="R176" s="55">
        <f t="shared" si="32"/>
        <v>0</v>
      </c>
      <c r="S176" s="55"/>
      <c r="T176" s="55"/>
      <c r="U176" s="117"/>
      <c r="V176" s="38"/>
      <c r="W176" s="38"/>
      <c r="X176" s="38"/>
      <c r="Y176" s="38"/>
      <c r="Z176" s="38"/>
      <c r="AA176" s="38"/>
      <c r="AB176" s="25">
        <f t="shared" si="35"/>
        <v>0</v>
      </c>
      <c r="AC176" s="86"/>
      <c r="AD176" s="86"/>
      <c r="AE176" s="87"/>
      <c r="AF176" s="38"/>
      <c r="AG176" s="38"/>
      <c r="AH176" s="38"/>
      <c r="AI176" s="38"/>
      <c r="AJ176" s="38"/>
      <c r="AK176" s="38"/>
      <c r="AL176" s="55">
        <f t="shared" si="33"/>
        <v>0</v>
      </c>
      <c r="AM176" s="55"/>
      <c r="AN176" s="55"/>
      <c r="AO176" s="67"/>
    </row>
    <row r="177" spans="1:41" ht="11.45" customHeight="1" x14ac:dyDescent="0.2">
      <c r="A177" s="66"/>
      <c r="B177" s="38"/>
      <c r="C177" s="38"/>
      <c r="D177" s="38"/>
      <c r="E177" s="38"/>
      <c r="F177" s="38"/>
      <c r="G177" s="38"/>
      <c r="H177" s="25">
        <f t="shared" si="34"/>
        <v>0</v>
      </c>
      <c r="I177" s="86"/>
      <c r="J177" s="86"/>
      <c r="K177" s="87"/>
      <c r="L177" s="38"/>
      <c r="M177" s="38"/>
      <c r="N177" s="38"/>
      <c r="O177" s="38"/>
      <c r="P177" s="38"/>
      <c r="Q177" s="38"/>
      <c r="R177" s="55">
        <f t="shared" si="32"/>
        <v>0</v>
      </c>
      <c r="S177" s="55"/>
      <c r="T177" s="55"/>
      <c r="U177" s="117"/>
      <c r="V177" s="38"/>
      <c r="W177" s="38"/>
      <c r="X177" s="38"/>
      <c r="Y177" s="38"/>
      <c r="Z177" s="38"/>
      <c r="AA177" s="38"/>
      <c r="AB177" s="25">
        <f t="shared" si="35"/>
        <v>0</v>
      </c>
      <c r="AC177" s="86"/>
      <c r="AD177" s="86"/>
      <c r="AE177" s="87"/>
      <c r="AF177" s="38"/>
      <c r="AG177" s="38"/>
      <c r="AH177" s="38"/>
      <c r="AI177" s="38"/>
      <c r="AJ177" s="38"/>
      <c r="AK177" s="38"/>
      <c r="AL177" s="55">
        <f t="shared" si="33"/>
        <v>0</v>
      </c>
      <c r="AM177" s="55"/>
      <c r="AN177" s="55"/>
      <c r="AO177" s="67"/>
    </row>
    <row r="178" spans="1:41" ht="11.45" customHeight="1" x14ac:dyDescent="0.2">
      <c r="A178" s="66"/>
      <c r="B178" s="38"/>
      <c r="C178" s="38"/>
      <c r="D178" s="38"/>
      <c r="E178" s="38"/>
      <c r="F178" s="38"/>
      <c r="G178" s="38"/>
      <c r="H178" s="25">
        <f t="shared" si="34"/>
        <v>0</v>
      </c>
      <c r="I178" s="86"/>
      <c r="J178" s="86"/>
      <c r="K178" s="87"/>
      <c r="L178" s="38"/>
      <c r="M178" s="38"/>
      <c r="N178" s="38"/>
      <c r="O178" s="38"/>
      <c r="P178" s="38"/>
      <c r="Q178" s="38"/>
      <c r="R178" s="55">
        <f t="shared" si="32"/>
        <v>0</v>
      </c>
      <c r="S178" s="55"/>
      <c r="T178" s="55"/>
      <c r="U178" s="117"/>
      <c r="V178" s="38"/>
      <c r="W178" s="38"/>
      <c r="X178" s="38"/>
      <c r="Y178" s="38"/>
      <c r="Z178" s="38"/>
      <c r="AA178" s="38"/>
      <c r="AB178" s="25">
        <f t="shared" si="35"/>
        <v>0</v>
      </c>
      <c r="AC178" s="86"/>
      <c r="AD178" s="86"/>
      <c r="AE178" s="87"/>
      <c r="AF178" s="38"/>
      <c r="AG178" s="38"/>
      <c r="AH178" s="38"/>
      <c r="AI178" s="38"/>
      <c r="AJ178" s="38"/>
      <c r="AK178" s="38"/>
      <c r="AL178" s="55">
        <f t="shared" si="33"/>
        <v>0</v>
      </c>
      <c r="AM178" s="55"/>
      <c r="AN178" s="55"/>
      <c r="AO178" s="67"/>
    </row>
    <row r="179" spans="1:41" ht="11.45" customHeight="1" x14ac:dyDescent="0.2">
      <c r="A179" s="66"/>
      <c r="B179" s="38"/>
      <c r="C179" s="38"/>
      <c r="D179" s="38"/>
      <c r="E179" s="38"/>
      <c r="F179" s="38"/>
      <c r="G179" s="38"/>
      <c r="H179" s="25">
        <f t="shared" si="34"/>
        <v>0</v>
      </c>
      <c r="I179" s="86"/>
      <c r="J179" s="86"/>
      <c r="K179" s="87"/>
      <c r="L179" s="38"/>
      <c r="M179" s="38"/>
      <c r="N179" s="38"/>
      <c r="O179" s="38"/>
      <c r="P179" s="38"/>
      <c r="Q179" s="38"/>
      <c r="R179" s="55">
        <f t="shared" si="32"/>
        <v>0</v>
      </c>
      <c r="S179" s="55"/>
      <c r="T179" s="55"/>
      <c r="U179" s="117"/>
      <c r="V179" s="38"/>
      <c r="W179" s="38"/>
      <c r="X179" s="38"/>
      <c r="Y179" s="38"/>
      <c r="Z179" s="38"/>
      <c r="AA179" s="38"/>
      <c r="AB179" s="25">
        <f t="shared" si="35"/>
        <v>0</v>
      </c>
      <c r="AC179" s="86"/>
      <c r="AD179" s="86"/>
      <c r="AE179" s="87"/>
      <c r="AF179" s="38"/>
      <c r="AG179" s="38"/>
      <c r="AH179" s="38"/>
      <c r="AI179" s="38"/>
      <c r="AJ179" s="38"/>
      <c r="AK179" s="38"/>
      <c r="AL179" s="55">
        <f t="shared" si="33"/>
        <v>0</v>
      </c>
      <c r="AM179" s="55"/>
      <c r="AN179" s="55"/>
      <c r="AO179" s="67"/>
    </row>
    <row r="180" spans="1:41" ht="11.45" customHeight="1" x14ac:dyDescent="0.2">
      <c r="A180" s="66"/>
      <c r="B180" s="38"/>
      <c r="C180" s="38"/>
      <c r="D180" s="38"/>
      <c r="E180" s="38"/>
      <c r="F180" s="38"/>
      <c r="G180" s="38"/>
      <c r="H180" s="25">
        <f t="shared" si="34"/>
        <v>0</v>
      </c>
      <c r="I180" s="86"/>
      <c r="J180" s="86"/>
      <c r="K180" s="87"/>
      <c r="L180" s="38"/>
      <c r="M180" s="38"/>
      <c r="N180" s="38"/>
      <c r="O180" s="38"/>
      <c r="P180" s="38"/>
      <c r="Q180" s="38"/>
      <c r="R180" s="55">
        <f t="shared" si="32"/>
        <v>0</v>
      </c>
      <c r="S180" s="55"/>
      <c r="T180" s="55"/>
      <c r="U180" s="117"/>
      <c r="V180" s="38"/>
      <c r="W180" s="38"/>
      <c r="X180" s="38"/>
      <c r="Y180" s="38"/>
      <c r="Z180" s="38"/>
      <c r="AA180" s="38"/>
      <c r="AB180" s="25">
        <f t="shared" si="35"/>
        <v>0</v>
      </c>
      <c r="AC180" s="86"/>
      <c r="AD180" s="86"/>
      <c r="AE180" s="87"/>
      <c r="AF180" s="38"/>
      <c r="AG180" s="38"/>
      <c r="AH180" s="38"/>
      <c r="AI180" s="38"/>
      <c r="AJ180" s="38"/>
      <c r="AK180" s="38"/>
      <c r="AL180" s="55">
        <f t="shared" si="33"/>
        <v>0</v>
      </c>
      <c r="AM180" s="55"/>
      <c r="AN180" s="55"/>
      <c r="AO180" s="67"/>
    </row>
    <row r="181" spans="1:41" ht="11.45" customHeight="1" x14ac:dyDescent="0.2">
      <c r="A181" s="66"/>
      <c r="B181" s="38"/>
      <c r="C181" s="38"/>
      <c r="D181" s="38"/>
      <c r="E181" s="38"/>
      <c r="F181" s="38"/>
      <c r="G181" s="38"/>
      <c r="H181" s="25">
        <f t="shared" si="34"/>
        <v>0</v>
      </c>
      <c r="I181" s="86"/>
      <c r="J181" s="86"/>
      <c r="K181" s="87"/>
      <c r="L181" s="38"/>
      <c r="M181" s="38"/>
      <c r="N181" s="38"/>
      <c r="O181" s="38"/>
      <c r="P181" s="38"/>
      <c r="Q181" s="38"/>
      <c r="R181" s="55">
        <f t="shared" si="32"/>
        <v>0</v>
      </c>
      <c r="S181" s="55"/>
      <c r="T181" s="55"/>
      <c r="U181" s="117"/>
      <c r="V181" s="38"/>
      <c r="W181" s="38"/>
      <c r="X181" s="38"/>
      <c r="Y181" s="38"/>
      <c r="Z181" s="38"/>
      <c r="AA181" s="38"/>
      <c r="AB181" s="25">
        <f t="shared" si="35"/>
        <v>0</v>
      </c>
      <c r="AC181" s="86"/>
      <c r="AD181" s="86"/>
      <c r="AE181" s="87"/>
      <c r="AF181" s="38"/>
      <c r="AG181" s="38"/>
      <c r="AH181" s="38"/>
      <c r="AI181" s="38"/>
      <c r="AJ181" s="38"/>
      <c r="AK181" s="38"/>
      <c r="AL181" s="55">
        <f t="shared" si="33"/>
        <v>0</v>
      </c>
      <c r="AM181" s="55"/>
      <c r="AN181" s="55"/>
      <c r="AO181" s="67"/>
    </row>
    <row r="182" spans="1:41" ht="11.45" customHeight="1" x14ac:dyDescent="0.2">
      <c r="A182" s="66"/>
      <c r="B182" s="38"/>
      <c r="C182" s="38"/>
      <c r="D182" s="38"/>
      <c r="E182" s="38"/>
      <c r="F182" s="38"/>
      <c r="G182" s="38"/>
      <c r="H182" s="25">
        <f t="shared" si="34"/>
        <v>0</v>
      </c>
      <c r="I182" s="88"/>
      <c r="J182" s="88"/>
      <c r="K182" s="89"/>
      <c r="L182" s="38"/>
      <c r="M182" s="38"/>
      <c r="N182" s="38"/>
      <c r="O182" s="38"/>
      <c r="P182" s="38"/>
      <c r="Q182" s="38"/>
      <c r="R182" s="55">
        <f t="shared" si="32"/>
        <v>0</v>
      </c>
      <c r="S182" s="55"/>
      <c r="T182" s="55"/>
      <c r="U182" s="117"/>
      <c r="V182" s="38"/>
      <c r="W182" s="38"/>
      <c r="X182" s="38"/>
      <c r="Y182" s="38"/>
      <c r="Z182" s="38"/>
      <c r="AA182" s="38"/>
      <c r="AB182" s="25">
        <f t="shared" si="35"/>
        <v>0</v>
      </c>
      <c r="AC182" s="88"/>
      <c r="AD182" s="88"/>
      <c r="AE182" s="89"/>
      <c r="AF182" s="38"/>
      <c r="AG182" s="38"/>
      <c r="AH182" s="38"/>
      <c r="AI182" s="38"/>
      <c r="AJ182" s="38"/>
      <c r="AK182" s="38"/>
      <c r="AL182" s="55">
        <f t="shared" si="33"/>
        <v>0</v>
      </c>
      <c r="AM182" s="55"/>
      <c r="AN182" s="55"/>
      <c r="AO182" s="67"/>
    </row>
    <row r="183" spans="1:41" ht="11.45" customHeight="1" x14ac:dyDescent="0.2">
      <c r="A183" s="66"/>
      <c r="B183" s="97" t="s">
        <v>55</v>
      </c>
      <c r="C183" s="97"/>
      <c r="D183" s="97"/>
      <c r="E183" s="97"/>
      <c r="F183" s="97"/>
      <c r="G183" s="97"/>
      <c r="H183" s="97"/>
      <c r="I183" s="39">
        <f>INT(SUM(H173:H182,R173:T182,AL173:AN182)/30)</f>
        <v>0</v>
      </c>
      <c r="J183" s="40"/>
      <c r="K183" s="41"/>
      <c r="L183" s="97" t="s">
        <v>3</v>
      </c>
      <c r="M183" s="97"/>
      <c r="N183" s="92">
        <f>I183*0.05</f>
        <v>0</v>
      </c>
      <c r="O183" s="92"/>
      <c r="P183" s="92"/>
      <c r="Q183" s="92"/>
      <c r="R183" s="98"/>
      <c r="S183" s="99"/>
      <c r="T183" s="100"/>
      <c r="U183" s="117"/>
      <c r="V183" s="90" t="s">
        <v>59</v>
      </c>
      <c r="W183" s="111"/>
      <c r="X183" s="111"/>
      <c r="Y183" s="111"/>
      <c r="Z183" s="111"/>
      <c r="AA183" s="111"/>
      <c r="AB183" s="91"/>
      <c r="AC183" s="39">
        <f>INT(SUM(AB173:AB182,AL173:AN182,)/30)</f>
        <v>0</v>
      </c>
      <c r="AD183" s="40"/>
      <c r="AE183" s="41"/>
      <c r="AF183" s="90" t="s">
        <v>3</v>
      </c>
      <c r="AG183" s="91"/>
      <c r="AH183" s="92">
        <f>AC183*0.05</f>
        <v>0</v>
      </c>
      <c r="AI183" s="92"/>
      <c r="AJ183" s="92"/>
      <c r="AK183" s="92"/>
      <c r="AL183" s="98"/>
      <c r="AM183" s="99"/>
      <c r="AN183" s="100"/>
      <c r="AO183" s="67"/>
    </row>
    <row r="184" spans="1:41" ht="11.45" customHeight="1" x14ac:dyDescent="0.2">
      <c r="A184" s="66"/>
      <c r="B184" s="97" t="s">
        <v>57</v>
      </c>
      <c r="C184" s="97"/>
      <c r="D184" s="97"/>
      <c r="E184" s="97"/>
      <c r="F184" s="97"/>
      <c r="G184" s="97"/>
      <c r="H184" s="97"/>
      <c r="I184" s="39">
        <f>SUM(H173:H182,R173:T182,)-I183*30</f>
        <v>0</v>
      </c>
      <c r="J184" s="40"/>
      <c r="K184" s="41"/>
      <c r="L184" s="90" t="s">
        <v>3</v>
      </c>
      <c r="M184" s="91"/>
      <c r="N184" s="92">
        <f>IF(I184&gt;15,0.05,0)</f>
        <v>0</v>
      </c>
      <c r="O184" s="92"/>
      <c r="P184" s="92"/>
      <c r="Q184" s="92"/>
      <c r="R184" s="101"/>
      <c r="S184" s="102"/>
      <c r="T184" s="103"/>
      <c r="U184" s="117"/>
      <c r="V184" s="90" t="s">
        <v>60</v>
      </c>
      <c r="W184" s="111"/>
      <c r="X184" s="111"/>
      <c r="Y184" s="111"/>
      <c r="Z184" s="111"/>
      <c r="AA184" s="111"/>
      <c r="AB184" s="91"/>
      <c r="AC184" s="39">
        <f>SUM(AB173:AB182,AL173:AN182)-AC183*30</f>
        <v>0</v>
      </c>
      <c r="AD184" s="40"/>
      <c r="AE184" s="41"/>
      <c r="AF184" s="90" t="s">
        <v>3</v>
      </c>
      <c r="AG184" s="91"/>
      <c r="AH184" s="92">
        <f>IF(AC184&gt;15,0.05,0)</f>
        <v>0</v>
      </c>
      <c r="AI184" s="92"/>
      <c r="AJ184" s="92"/>
      <c r="AK184" s="92"/>
      <c r="AL184" s="101"/>
      <c r="AM184" s="102"/>
      <c r="AN184" s="103"/>
      <c r="AO184" s="67"/>
    </row>
    <row r="185" spans="1:41" ht="11.45" customHeight="1" x14ac:dyDescent="0.2">
      <c r="A185" s="66"/>
      <c r="B185" s="112" t="s">
        <v>68</v>
      </c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4"/>
      <c r="N185" s="121">
        <f>SUM(N183:O184)</f>
        <v>0</v>
      </c>
      <c r="O185" s="121"/>
      <c r="P185" s="121"/>
      <c r="Q185" s="121"/>
      <c r="R185" s="104"/>
      <c r="S185" s="105"/>
      <c r="T185" s="106"/>
      <c r="U185" s="117"/>
      <c r="V185" s="122" t="s">
        <v>67</v>
      </c>
      <c r="W185" s="123"/>
      <c r="X185" s="123"/>
      <c r="Y185" s="123"/>
      <c r="Z185" s="123"/>
      <c r="AA185" s="123"/>
      <c r="AB185" s="123"/>
      <c r="AC185" s="123"/>
      <c r="AD185" s="123"/>
      <c r="AE185" s="123"/>
      <c r="AF185" s="123"/>
      <c r="AG185" s="124"/>
      <c r="AH185" s="121">
        <f>SUM(AH183:AI184)</f>
        <v>0</v>
      </c>
      <c r="AI185" s="121"/>
      <c r="AJ185" s="121"/>
      <c r="AK185" s="121"/>
      <c r="AL185" s="104"/>
      <c r="AM185" s="105"/>
      <c r="AN185" s="106"/>
      <c r="AO185" s="67"/>
    </row>
    <row r="186" spans="1:41" ht="11.45" customHeight="1" x14ac:dyDescent="0.2">
      <c r="A186" s="66"/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51"/>
      <c r="U186" s="117"/>
      <c r="V186" s="53"/>
      <c r="W186" s="125"/>
      <c r="X186" s="125"/>
      <c r="Y186" s="125"/>
      <c r="Z186" s="125"/>
      <c r="AA186" s="125"/>
      <c r="AB186" s="125"/>
      <c r="AC186" s="125"/>
      <c r="AD186" s="125"/>
      <c r="AE186" s="125"/>
      <c r="AF186" s="125"/>
      <c r="AG186" s="125"/>
      <c r="AH186" s="125"/>
      <c r="AI186" s="125"/>
      <c r="AJ186" s="125"/>
      <c r="AK186" s="125"/>
      <c r="AL186" s="125"/>
      <c r="AM186" s="125"/>
      <c r="AN186" s="125"/>
      <c r="AO186" s="67"/>
    </row>
    <row r="187" spans="1:41" ht="18.600000000000001" customHeight="1" x14ac:dyDescent="0.2">
      <c r="A187" s="66"/>
      <c r="B187" s="54" t="s">
        <v>61</v>
      </c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117"/>
      <c r="V187" s="54" t="s">
        <v>62</v>
      </c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67"/>
    </row>
    <row r="188" spans="1:41" x14ac:dyDescent="0.2">
      <c r="A188" s="66"/>
      <c r="B188" s="56" t="s">
        <v>47</v>
      </c>
      <c r="C188" s="56"/>
      <c r="D188" s="56"/>
      <c r="E188" s="56" t="s">
        <v>48</v>
      </c>
      <c r="F188" s="56"/>
      <c r="G188" s="56"/>
      <c r="H188" s="9" t="s">
        <v>49</v>
      </c>
      <c r="I188" s="84"/>
      <c r="J188" s="84"/>
      <c r="K188" s="85"/>
      <c r="L188" s="56" t="s">
        <v>47</v>
      </c>
      <c r="M188" s="56"/>
      <c r="N188" s="56"/>
      <c r="O188" s="56" t="s">
        <v>48</v>
      </c>
      <c r="P188" s="56"/>
      <c r="Q188" s="56"/>
      <c r="R188" s="56" t="s">
        <v>49</v>
      </c>
      <c r="S188" s="56"/>
      <c r="T188" s="56"/>
      <c r="U188" s="117"/>
      <c r="V188" s="56" t="s">
        <v>47</v>
      </c>
      <c r="W188" s="56"/>
      <c r="X188" s="56"/>
      <c r="Y188" s="56" t="s">
        <v>48</v>
      </c>
      <c r="Z188" s="56"/>
      <c r="AA188" s="56"/>
      <c r="AB188" s="9" t="s">
        <v>49</v>
      </c>
      <c r="AC188" s="84"/>
      <c r="AD188" s="84"/>
      <c r="AE188" s="85"/>
      <c r="AF188" s="56" t="s">
        <v>47</v>
      </c>
      <c r="AG188" s="56"/>
      <c r="AH188" s="56"/>
      <c r="AI188" s="56" t="s">
        <v>48</v>
      </c>
      <c r="AJ188" s="56"/>
      <c r="AK188" s="56"/>
      <c r="AL188" s="56" t="s">
        <v>49</v>
      </c>
      <c r="AM188" s="56"/>
      <c r="AN188" s="56"/>
      <c r="AO188" s="67"/>
    </row>
    <row r="189" spans="1:41" x14ac:dyDescent="0.2">
      <c r="A189" s="66"/>
      <c r="B189" s="38"/>
      <c r="C189" s="38"/>
      <c r="D189" s="38"/>
      <c r="E189" s="38"/>
      <c r="F189" s="38"/>
      <c r="G189" s="38"/>
      <c r="H189" s="25">
        <f>IF(B189=0,0,DAYS360(B189,E189+1))</f>
        <v>0</v>
      </c>
      <c r="I189" s="86"/>
      <c r="J189" s="86"/>
      <c r="K189" s="87"/>
      <c r="L189" s="38"/>
      <c r="M189" s="38"/>
      <c r="N189" s="38"/>
      <c r="O189" s="38"/>
      <c r="P189" s="38"/>
      <c r="Q189" s="38"/>
      <c r="R189" s="126">
        <f t="shared" ref="R189:R198" si="36">IF(I189=0,0,DAYS360(I189,L189+1))</f>
        <v>0</v>
      </c>
      <c r="S189" s="126"/>
      <c r="T189" s="126"/>
      <c r="U189" s="117"/>
      <c r="V189" s="38"/>
      <c r="W189" s="38"/>
      <c r="X189" s="38"/>
      <c r="Y189" s="38"/>
      <c r="Z189" s="38"/>
      <c r="AA189" s="38"/>
      <c r="AB189" s="25">
        <f>IF(V189=0,0,DAYS360(V189,Y189+1))</f>
        <v>0</v>
      </c>
      <c r="AC189" s="86"/>
      <c r="AD189" s="86"/>
      <c r="AE189" s="87"/>
      <c r="AF189" s="38"/>
      <c r="AG189" s="38"/>
      <c r="AH189" s="38"/>
      <c r="AI189" s="38"/>
      <c r="AJ189" s="38"/>
      <c r="AK189" s="38"/>
      <c r="AL189" s="55">
        <f t="shared" ref="AL189:AL198" si="37">IF(AC189=0,0,DAYS360(AC189,AF189+1))</f>
        <v>0</v>
      </c>
      <c r="AM189" s="55"/>
      <c r="AN189" s="55"/>
      <c r="AO189" s="67"/>
    </row>
    <row r="190" spans="1:41" ht="11.45" customHeight="1" x14ac:dyDescent="0.2">
      <c r="A190" s="66"/>
      <c r="B190" s="38"/>
      <c r="C190" s="38"/>
      <c r="D190" s="38"/>
      <c r="E190" s="38"/>
      <c r="F190" s="38"/>
      <c r="G190" s="38"/>
      <c r="H190" s="25">
        <f t="shared" ref="H190:H198" si="38">IF(B190=0,0,DAYS360(B190,E190+1))</f>
        <v>0</v>
      </c>
      <c r="I190" s="86"/>
      <c r="J190" s="86"/>
      <c r="K190" s="87"/>
      <c r="L190" s="38"/>
      <c r="M190" s="38"/>
      <c r="N190" s="38"/>
      <c r="O190" s="38"/>
      <c r="P190" s="38"/>
      <c r="Q190" s="38"/>
      <c r="R190" s="126">
        <f t="shared" si="36"/>
        <v>0</v>
      </c>
      <c r="S190" s="126"/>
      <c r="T190" s="126"/>
      <c r="U190" s="117"/>
      <c r="V190" s="38"/>
      <c r="W190" s="38"/>
      <c r="X190" s="38"/>
      <c r="Y190" s="38"/>
      <c r="Z190" s="38"/>
      <c r="AA190" s="38"/>
      <c r="AB190" s="25">
        <f t="shared" ref="AB190:AB198" si="39">IF(V190=0,0,DAYS360(V190,Y190+1))</f>
        <v>0</v>
      </c>
      <c r="AC190" s="86"/>
      <c r="AD190" s="86"/>
      <c r="AE190" s="87"/>
      <c r="AF190" s="38"/>
      <c r="AG190" s="38"/>
      <c r="AH190" s="38"/>
      <c r="AI190" s="38"/>
      <c r="AJ190" s="38"/>
      <c r="AK190" s="38"/>
      <c r="AL190" s="55">
        <f t="shared" si="37"/>
        <v>0</v>
      </c>
      <c r="AM190" s="55"/>
      <c r="AN190" s="55"/>
      <c r="AO190" s="67"/>
    </row>
    <row r="191" spans="1:41" ht="11.45" customHeight="1" x14ac:dyDescent="0.2">
      <c r="A191" s="66"/>
      <c r="B191" s="38"/>
      <c r="C191" s="38"/>
      <c r="D191" s="38"/>
      <c r="E191" s="38"/>
      <c r="F191" s="38"/>
      <c r="G191" s="38"/>
      <c r="H191" s="25">
        <f t="shared" si="38"/>
        <v>0</v>
      </c>
      <c r="I191" s="86"/>
      <c r="J191" s="86"/>
      <c r="K191" s="87"/>
      <c r="L191" s="38"/>
      <c r="M191" s="38"/>
      <c r="N191" s="38"/>
      <c r="O191" s="38"/>
      <c r="P191" s="38"/>
      <c r="Q191" s="38"/>
      <c r="R191" s="126">
        <f t="shared" si="36"/>
        <v>0</v>
      </c>
      <c r="S191" s="126"/>
      <c r="T191" s="126"/>
      <c r="U191" s="117"/>
      <c r="V191" s="38"/>
      <c r="W191" s="38"/>
      <c r="X191" s="38"/>
      <c r="Y191" s="38"/>
      <c r="Z191" s="38"/>
      <c r="AA191" s="38"/>
      <c r="AB191" s="25">
        <f t="shared" si="39"/>
        <v>0</v>
      </c>
      <c r="AC191" s="86"/>
      <c r="AD191" s="86"/>
      <c r="AE191" s="87"/>
      <c r="AF191" s="38"/>
      <c r="AG191" s="38"/>
      <c r="AH191" s="38"/>
      <c r="AI191" s="38"/>
      <c r="AJ191" s="38"/>
      <c r="AK191" s="38"/>
      <c r="AL191" s="55">
        <f t="shared" si="37"/>
        <v>0</v>
      </c>
      <c r="AM191" s="55"/>
      <c r="AN191" s="55"/>
      <c r="AO191" s="67"/>
    </row>
    <row r="192" spans="1:41" ht="11.45" customHeight="1" x14ac:dyDescent="0.2">
      <c r="A192" s="66"/>
      <c r="B192" s="38"/>
      <c r="C192" s="38"/>
      <c r="D192" s="38"/>
      <c r="E192" s="38"/>
      <c r="F192" s="38"/>
      <c r="G192" s="38"/>
      <c r="H192" s="25">
        <f t="shared" si="38"/>
        <v>0</v>
      </c>
      <c r="I192" s="86"/>
      <c r="J192" s="86"/>
      <c r="K192" s="87"/>
      <c r="L192" s="38"/>
      <c r="M192" s="38"/>
      <c r="N192" s="38"/>
      <c r="O192" s="38"/>
      <c r="P192" s="38"/>
      <c r="Q192" s="38"/>
      <c r="R192" s="126">
        <f t="shared" si="36"/>
        <v>0</v>
      </c>
      <c r="S192" s="126"/>
      <c r="T192" s="126"/>
      <c r="U192" s="117"/>
      <c r="V192" s="38"/>
      <c r="W192" s="38"/>
      <c r="X192" s="38"/>
      <c r="Y192" s="38"/>
      <c r="Z192" s="38"/>
      <c r="AA192" s="38"/>
      <c r="AB192" s="25">
        <f t="shared" si="39"/>
        <v>0</v>
      </c>
      <c r="AC192" s="86"/>
      <c r="AD192" s="86"/>
      <c r="AE192" s="87"/>
      <c r="AF192" s="38"/>
      <c r="AG192" s="38"/>
      <c r="AH192" s="38"/>
      <c r="AI192" s="38"/>
      <c r="AJ192" s="38"/>
      <c r="AK192" s="38"/>
      <c r="AL192" s="55">
        <f t="shared" si="37"/>
        <v>0</v>
      </c>
      <c r="AM192" s="55"/>
      <c r="AN192" s="55"/>
      <c r="AO192" s="67"/>
    </row>
    <row r="193" spans="1:41" ht="11.45" customHeight="1" x14ac:dyDescent="0.2">
      <c r="A193" s="66"/>
      <c r="B193" s="38"/>
      <c r="C193" s="38"/>
      <c r="D193" s="38"/>
      <c r="E193" s="38"/>
      <c r="F193" s="38"/>
      <c r="G193" s="38"/>
      <c r="H193" s="25">
        <f t="shared" si="38"/>
        <v>0</v>
      </c>
      <c r="I193" s="86"/>
      <c r="J193" s="86"/>
      <c r="K193" s="87"/>
      <c r="L193" s="38"/>
      <c r="M193" s="38"/>
      <c r="N193" s="38"/>
      <c r="O193" s="38"/>
      <c r="P193" s="38"/>
      <c r="Q193" s="38"/>
      <c r="R193" s="126">
        <f t="shared" si="36"/>
        <v>0</v>
      </c>
      <c r="S193" s="126"/>
      <c r="T193" s="126"/>
      <c r="U193" s="117"/>
      <c r="V193" s="38"/>
      <c r="W193" s="38"/>
      <c r="X193" s="38"/>
      <c r="Y193" s="38"/>
      <c r="Z193" s="38"/>
      <c r="AA193" s="38"/>
      <c r="AB193" s="25">
        <f t="shared" si="39"/>
        <v>0</v>
      </c>
      <c r="AC193" s="86"/>
      <c r="AD193" s="86"/>
      <c r="AE193" s="87"/>
      <c r="AF193" s="38"/>
      <c r="AG193" s="38"/>
      <c r="AH193" s="38"/>
      <c r="AI193" s="38"/>
      <c r="AJ193" s="38"/>
      <c r="AK193" s="38"/>
      <c r="AL193" s="55">
        <f t="shared" si="37"/>
        <v>0</v>
      </c>
      <c r="AM193" s="55"/>
      <c r="AN193" s="55"/>
      <c r="AO193" s="67"/>
    </row>
    <row r="194" spans="1:41" ht="11.45" customHeight="1" x14ac:dyDescent="0.2">
      <c r="A194" s="66"/>
      <c r="B194" s="38"/>
      <c r="C194" s="38"/>
      <c r="D194" s="38"/>
      <c r="E194" s="38"/>
      <c r="F194" s="38"/>
      <c r="G194" s="38"/>
      <c r="H194" s="25">
        <f t="shared" si="38"/>
        <v>0</v>
      </c>
      <c r="I194" s="86"/>
      <c r="J194" s="86"/>
      <c r="K194" s="87"/>
      <c r="L194" s="38"/>
      <c r="M194" s="38"/>
      <c r="N194" s="38"/>
      <c r="O194" s="38"/>
      <c r="P194" s="38"/>
      <c r="Q194" s="38"/>
      <c r="R194" s="126">
        <f t="shared" si="36"/>
        <v>0</v>
      </c>
      <c r="S194" s="126"/>
      <c r="T194" s="126"/>
      <c r="U194" s="117"/>
      <c r="V194" s="38"/>
      <c r="W194" s="38"/>
      <c r="X194" s="38"/>
      <c r="Y194" s="38"/>
      <c r="Z194" s="38"/>
      <c r="AA194" s="38"/>
      <c r="AB194" s="25">
        <f t="shared" si="39"/>
        <v>0</v>
      </c>
      <c r="AC194" s="86"/>
      <c r="AD194" s="86"/>
      <c r="AE194" s="87"/>
      <c r="AF194" s="38"/>
      <c r="AG194" s="38"/>
      <c r="AH194" s="38"/>
      <c r="AI194" s="38"/>
      <c r="AJ194" s="38"/>
      <c r="AK194" s="38"/>
      <c r="AL194" s="55">
        <f t="shared" si="37"/>
        <v>0</v>
      </c>
      <c r="AM194" s="55"/>
      <c r="AN194" s="55"/>
      <c r="AO194" s="67"/>
    </row>
    <row r="195" spans="1:41" ht="11.45" customHeight="1" x14ac:dyDescent="0.2">
      <c r="A195" s="66"/>
      <c r="B195" s="38"/>
      <c r="C195" s="38"/>
      <c r="D195" s="38"/>
      <c r="E195" s="38"/>
      <c r="F195" s="38"/>
      <c r="G195" s="38"/>
      <c r="H195" s="25">
        <f t="shared" si="38"/>
        <v>0</v>
      </c>
      <c r="I195" s="86"/>
      <c r="J195" s="86"/>
      <c r="K195" s="87"/>
      <c r="L195" s="38"/>
      <c r="M195" s="38"/>
      <c r="N195" s="38"/>
      <c r="O195" s="38"/>
      <c r="P195" s="38"/>
      <c r="Q195" s="38"/>
      <c r="R195" s="126">
        <f t="shared" si="36"/>
        <v>0</v>
      </c>
      <c r="S195" s="126"/>
      <c r="T195" s="126"/>
      <c r="U195" s="117"/>
      <c r="V195" s="38"/>
      <c r="W195" s="38"/>
      <c r="X195" s="38"/>
      <c r="Y195" s="38"/>
      <c r="Z195" s="38"/>
      <c r="AA195" s="38"/>
      <c r="AB195" s="25">
        <f t="shared" si="39"/>
        <v>0</v>
      </c>
      <c r="AC195" s="86"/>
      <c r="AD195" s="86"/>
      <c r="AE195" s="87"/>
      <c r="AF195" s="38"/>
      <c r="AG195" s="38"/>
      <c r="AH195" s="38"/>
      <c r="AI195" s="38"/>
      <c r="AJ195" s="38"/>
      <c r="AK195" s="38"/>
      <c r="AL195" s="55">
        <f t="shared" si="37"/>
        <v>0</v>
      </c>
      <c r="AM195" s="55"/>
      <c r="AN195" s="55"/>
      <c r="AO195" s="67"/>
    </row>
    <row r="196" spans="1:41" ht="11.45" customHeight="1" x14ac:dyDescent="0.2">
      <c r="A196" s="66"/>
      <c r="B196" s="38"/>
      <c r="C196" s="38"/>
      <c r="D196" s="38"/>
      <c r="E196" s="38"/>
      <c r="F196" s="38"/>
      <c r="G196" s="38"/>
      <c r="H196" s="25">
        <f t="shared" si="38"/>
        <v>0</v>
      </c>
      <c r="I196" s="86"/>
      <c r="J196" s="86"/>
      <c r="K196" s="87"/>
      <c r="L196" s="38"/>
      <c r="M196" s="38"/>
      <c r="N196" s="38"/>
      <c r="O196" s="38"/>
      <c r="P196" s="38"/>
      <c r="Q196" s="38"/>
      <c r="R196" s="126">
        <f t="shared" si="36"/>
        <v>0</v>
      </c>
      <c r="S196" s="126"/>
      <c r="T196" s="126"/>
      <c r="U196" s="117"/>
      <c r="V196" s="38"/>
      <c r="W196" s="38"/>
      <c r="X196" s="38"/>
      <c r="Y196" s="38"/>
      <c r="Z196" s="38"/>
      <c r="AA196" s="38"/>
      <c r="AB196" s="25">
        <f t="shared" si="39"/>
        <v>0</v>
      </c>
      <c r="AC196" s="86"/>
      <c r="AD196" s="86"/>
      <c r="AE196" s="87"/>
      <c r="AF196" s="38"/>
      <c r="AG196" s="38"/>
      <c r="AH196" s="38"/>
      <c r="AI196" s="38"/>
      <c r="AJ196" s="38"/>
      <c r="AK196" s="38"/>
      <c r="AL196" s="55">
        <f t="shared" si="37"/>
        <v>0</v>
      </c>
      <c r="AM196" s="55"/>
      <c r="AN196" s="55"/>
      <c r="AO196" s="67"/>
    </row>
    <row r="197" spans="1:41" ht="11.45" customHeight="1" x14ac:dyDescent="0.2">
      <c r="A197" s="66"/>
      <c r="B197" s="38"/>
      <c r="C197" s="38"/>
      <c r="D197" s="38"/>
      <c r="E197" s="38"/>
      <c r="F197" s="38"/>
      <c r="G197" s="38"/>
      <c r="H197" s="25">
        <f t="shared" si="38"/>
        <v>0</v>
      </c>
      <c r="I197" s="86"/>
      <c r="J197" s="86"/>
      <c r="K197" s="87"/>
      <c r="L197" s="38"/>
      <c r="M197" s="38"/>
      <c r="N197" s="38"/>
      <c r="O197" s="38"/>
      <c r="P197" s="38"/>
      <c r="Q197" s="38"/>
      <c r="R197" s="126">
        <f t="shared" si="36"/>
        <v>0</v>
      </c>
      <c r="S197" s="126"/>
      <c r="T197" s="126"/>
      <c r="U197" s="117"/>
      <c r="V197" s="38"/>
      <c r="W197" s="38"/>
      <c r="X197" s="38"/>
      <c r="Y197" s="38"/>
      <c r="Z197" s="38"/>
      <c r="AA197" s="38"/>
      <c r="AB197" s="25">
        <f t="shared" si="39"/>
        <v>0</v>
      </c>
      <c r="AC197" s="86"/>
      <c r="AD197" s="86"/>
      <c r="AE197" s="87"/>
      <c r="AF197" s="38"/>
      <c r="AG197" s="38"/>
      <c r="AH197" s="38"/>
      <c r="AI197" s="38"/>
      <c r="AJ197" s="38"/>
      <c r="AK197" s="38"/>
      <c r="AL197" s="55">
        <f t="shared" si="37"/>
        <v>0</v>
      </c>
      <c r="AM197" s="55"/>
      <c r="AN197" s="55"/>
      <c r="AO197" s="67"/>
    </row>
    <row r="198" spans="1:41" ht="11.45" customHeight="1" x14ac:dyDescent="0.2">
      <c r="A198" s="66"/>
      <c r="B198" s="38"/>
      <c r="C198" s="38"/>
      <c r="D198" s="38"/>
      <c r="E198" s="38"/>
      <c r="F198" s="38"/>
      <c r="G198" s="38"/>
      <c r="H198" s="25">
        <f t="shared" si="38"/>
        <v>0</v>
      </c>
      <c r="I198" s="88"/>
      <c r="J198" s="88"/>
      <c r="K198" s="89"/>
      <c r="L198" s="38"/>
      <c r="M198" s="38"/>
      <c r="N198" s="38"/>
      <c r="O198" s="38"/>
      <c r="P198" s="38"/>
      <c r="Q198" s="38"/>
      <c r="R198" s="126">
        <f t="shared" si="36"/>
        <v>0</v>
      </c>
      <c r="S198" s="126"/>
      <c r="T198" s="126"/>
      <c r="U198" s="117"/>
      <c r="V198" s="38"/>
      <c r="W198" s="38"/>
      <c r="X198" s="38"/>
      <c r="Y198" s="38"/>
      <c r="Z198" s="38"/>
      <c r="AA198" s="38"/>
      <c r="AB198" s="25">
        <f t="shared" si="39"/>
        <v>0</v>
      </c>
      <c r="AC198" s="88"/>
      <c r="AD198" s="88"/>
      <c r="AE198" s="89"/>
      <c r="AF198" s="38"/>
      <c r="AG198" s="38"/>
      <c r="AH198" s="38"/>
      <c r="AI198" s="38"/>
      <c r="AJ198" s="38"/>
      <c r="AK198" s="38"/>
      <c r="AL198" s="55">
        <f t="shared" si="37"/>
        <v>0</v>
      </c>
      <c r="AM198" s="55"/>
      <c r="AN198" s="55"/>
      <c r="AO198" s="67"/>
    </row>
    <row r="199" spans="1:41" ht="11.45" customHeight="1" x14ac:dyDescent="0.2">
      <c r="A199" s="66"/>
      <c r="B199" s="97" t="s">
        <v>63</v>
      </c>
      <c r="C199" s="97"/>
      <c r="D199" s="97"/>
      <c r="E199" s="97"/>
      <c r="F199" s="97"/>
      <c r="G199" s="97"/>
      <c r="H199" s="97"/>
      <c r="I199" s="39">
        <f>INT(SUM(H189:H198,R189:T198,)/30)</f>
        <v>0</v>
      </c>
      <c r="J199" s="40"/>
      <c r="K199" s="41"/>
      <c r="L199" s="97" t="s">
        <v>3</v>
      </c>
      <c r="M199" s="97"/>
      <c r="N199" s="92">
        <f>I199*0.05</f>
        <v>0</v>
      </c>
      <c r="O199" s="92"/>
      <c r="P199" s="92"/>
      <c r="Q199" s="92"/>
      <c r="R199" s="98"/>
      <c r="S199" s="99"/>
      <c r="T199" s="100"/>
      <c r="U199" s="117"/>
      <c r="V199" s="97" t="s">
        <v>65</v>
      </c>
      <c r="W199" s="97"/>
      <c r="X199" s="97"/>
      <c r="Y199" s="97"/>
      <c r="Z199" s="97"/>
      <c r="AA199" s="97"/>
      <c r="AB199" s="97"/>
      <c r="AC199" s="39">
        <f>INT(SUM(AB189:AB198,AL189:AN198,)/30)</f>
        <v>0</v>
      </c>
      <c r="AD199" s="40"/>
      <c r="AE199" s="41"/>
      <c r="AF199" s="97" t="s">
        <v>3</v>
      </c>
      <c r="AG199" s="97"/>
      <c r="AH199" s="92">
        <f>AC199*0.05</f>
        <v>0</v>
      </c>
      <c r="AI199" s="92"/>
      <c r="AJ199" s="92"/>
      <c r="AK199" s="92"/>
      <c r="AL199" s="98"/>
      <c r="AM199" s="99"/>
      <c r="AN199" s="100"/>
      <c r="AO199" s="67"/>
    </row>
    <row r="200" spans="1:41" ht="11.45" customHeight="1" x14ac:dyDescent="0.2">
      <c r="A200" s="66"/>
      <c r="B200" s="97" t="s">
        <v>64</v>
      </c>
      <c r="C200" s="97"/>
      <c r="D200" s="97"/>
      <c r="E200" s="97"/>
      <c r="F200" s="97"/>
      <c r="G200" s="97"/>
      <c r="H200" s="97"/>
      <c r="I200" s="39">
        <f>SUM(H189:H198,R189:T198)-I199*30</f>
        <v>0</v>
      </c>
      <c r="J200" s="40"/>
      <c r="K200" s="41"/>
      <c r="L200" s="90" t="s">
        <v>3</v>
      </c>
      <c r="M200" s="91"/>
      <c r="N200" s="92">
        <f>IF(I200&gt;15,0.05,0)</f>
        <v>0</v>
      </c>
      <c r="O200" s="92"/>
      <c r="P200" s="92"/>
      <c r="Q200" s="92"/>
      <c r="R200" s="101"/>
      <c r="S200" s="102"/>
      <c r="T200" s="103"/>
      <c r="U200" s="117"/>
      <c r="V200" s="97" t="s">
        <v>66</v>
      </c>
      <c r="W200" s="97"/>
      <c r="X200" s="97"/>
      <c r="Y200" s="97"/>
      <c r="Z200" s="97"/>
      <c r="AA200" s="97"/>
      <c r="AB200" s="97"/>
      <c r="AC200" s="39">
        <f>SUM(AB189:AB198,AL189:AN198)-AC199*30</f>
        <v>0</v>
      </c>
      <c r="AD200" s="40"/>
      <c r="AE200" s="41"/>
      <c r="AF200" s="90" t="s">
        <v>3</v>
      </c>
      <c r="AG200" s="91"/>
      <c r="AH200" s="92">
        <f>IF(AC200&gt;15,0.05,0)</f>
        <v>0</v>
      </c>
      <c r="AI200" s="92"/>
      <c r="AJ200" s="92"/>
      <c r="AK200" s="92"/>
      <c r="AL200" s="101"/>
      <c r="AM200" s="102"/>
      <c r="AN200" s="103"/>
      <c r="AO200" s="67"/>
    </row>
    <row r="201" spans="1:41" ht="11.45" customHeight="1" x14ac:dyDescent="0.2">
      <c r="A201" s="66"/>
      <c r="B201" s="112" t="s">
        <v>69</v>
      </c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4"/>
      <c r="N201" s="121">
        <f>SUM(N199:O200)</f>
        <v>0</v>
      </c>
      <c r="O201" s="121"/>
      <c r="P201" s="121"/>
      <c r="Q201" s="121"/>
      <c r="R201" s="104"/>
      <c r="S201" s="105"/>
      <c r="T201" s="106"/>
      <c r="U201" s="117"/>
      <c r="V201" s="112" t="s">
        <v>70</v>
      </c>
      <c r="W201" s="113"/>
      <c r="X201" s="113"/>
      <c r="Y201" s="113"/>
      <c r="Z201" s="113"/>
      <c r="AA201" s="113"/>
      <c r="AB201" s="113"/>
      <c r="AC201" s="113"/>
      <c r="AD201" s="113"/>
      <c r="AE201" s="113"/>
      <c r="AF201" s="113"/>
      <c r="AG201" s="114"/>
      <c r="AH201" s="121">
        <f>SUM(AH199:AI200)</f>
        <v>0</v>
      </c>
      <c r="AI201" s="121"/>
      <c r="AJ201" s="121"/>
      <c r="AK201" s="121"/>
      <c r="AL201" s="104"/>
      <c r="AM201" s="105"/>
      <c r="AN201" s="106"/>
      <c r="AO201" s="67"/>
    </row>
    <row r="202" spans="1:41" ht="11.45" customHeight="1" thickBot="1" x14ac:dyDescent="0.25">
      <c r="A202" s="66"/>
      <c r="B202" s="156"/>
      <c r="C202" s="156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  <c r="Q202" s="156"/>
      <c r="R202" s="156"/>
      <c r="S202" s="156"/>
      <c r="T202" s="156"/>
      <c r="U202" s="156"/>
      <c r="V202" s="156"/>
      <c r="W202" s="156"/>
      <c r="X202" s="156"/>
      <c r="Y202" s="156"/>
      <c r="Z202" s="156"/>
      <c r="AA202" s="156"/>
      <c r="AB202" s="156"/>
      <c r="AC202" s="156"/>
      <c r="AD202" s="156"/>
      <c r="AE202" s="156"/>
      <c r="AF202" s="156"/>
      <c r="AG202" s="156"/>
      <c r="AH202" s="156"/>
      <c r="AI202" s="156"/>
      <c r="AJ202" s="156"/>
      <c r="AK202" s="156"/>
      <c r="AL202" s="156"/>
      <c r="AM202" s="156"/>
      <c r="AN202" s="156"/>
      <c r="AO202" s="67"/>
    </row>
    <row r="203" spans="1:41" ht="13.5" thickBot="1" x14ac:dyDescent="0.25">
      <c r="A203" s="57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/>
      <c r="AM203" s="58"/>
      <c r="AN203" s="58"/>
      <c r="AO203" s="59"/>
    </row>
    <row r="204" spans="1:41" ht="21.6" customHeight="1" x14ac:dyDescent="0.2">
      <c r="A204" s="57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 s="58"/>
      <c r="AL204" s="58"/>
      <c r="AM204" s="58"/>
      <c r="AN204" s="58"/>
      <c r="AO204" s="59"/>
    </row>
    <row r="205" spans="1:41" ht="13.15" customHeight="1" x14ac:dyDescent="0.2">
      <c r="A205" s="60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  <c r="AL205" s="61"/>
      <c r="AM205" s="61"/>
      <c r="AN205" s="61"/>
      <c r="AO205" s="62"/>
    </row>
    <row r="206" spans="1:41" ht="13.15" customHeight="1" x14ac:dyDescent="0.2">
      <c r="A206" s="60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  <c r="AK206" s="61"/>
      <c r="AL206" s="61"/>
      <c r="AM206" s="61"/>
      <c r="AN206" s="61"/>
      <c r="AO206" s="62"/>
    </row>
    <row r="207" spans="1:41" ht="13.15" customHeight="1" x14ac:dyDescent="0.2">
      <c r="A207" s="60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  <c r="AK207" s="61"/>
      <c r="AL207" s="61"/>
      <c r="AM207" s="61"/>
      <c r="AN207" s="61"/>
      <c r="AO207" s="62"/>
    </row>
    <row r="208" spans="1:41" ht="13.15" customHeight="1" thickBot="1" x14ac:dyDescent="0.25">
      <c r="A208" s="63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5"/>
    </row>
    <row r="209" spans="1:41" ht="13.15" customHeight="1" x14ac:dyDescent="0.2">
      <c r="A209" s="22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4"/>
    </row>
    <row r="210" spans="1:41" ht="13.15" customHeight="1" thickBot="1" x14ac:dyDescent="0.25">
      <c r="A210" s="22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4"/>
    </row>
    <row r="211" spans="1:41" ht="18.75" thickBot="1" x14ac:dyDescent="0.25">
      <c r="A211" s="157" t="s">
        <v>92</v>
      </c>
      <c r="B211" s="158"/>
      <c r="C211" s="158"/>
      <c r="D211" s="158"/>
      <c r="E211" s="158"/>
      <c r="F211" s="158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  <c r="AD211" s="158"/>
      <c r="AE211" s="158"/>
      <c r="AF211" s="158"/>
      <c r="AG211" s="158"/>
      <c r="AH211" s="158"/>
      <c r="AI211" s="158"/>
      <c r="AJ211" s="158"/>
      <c r="AK211" s="158"/>
      <c r="AL211" s="158"/>
      <c r="AM211" s="158"/>
      <c r="AN211" s="158"/>
      <c r="AO211" s="159"/>
    </row>
    <row r="212" spans="1:41" ht="13.5" thickBot="1" x14ac:dyDescent="0.25">
      <c r="A212" s="15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O212" s="16"/>
    </row>
    <row r="213" spans="1:41" ht="18.75" thickBot="1" x14ac:dyDescent="0.25">
      <c r="A213" s="15"/>
      <c r="B213" s="7"/>
      <c r="C213" s="7"/>
      <c r="D213" s="157" t="s">
        <v>46</v>
      </c>
      <c r="E213" s="158"/>
      <c r="F213" s="158"/>
      <c r="G213" s="158"/>
      <c r="H213" s="158"/>
      <c r="I213" s="158"/>
      <c r="J213" s="158"/>
      <c r="K213" s="158"/>
      <c r="L213" s="159"/>
      <c r="M213" s="160">
        <f>L14</f>
        <v>0</v>
      </c>
      <c r="N213" s="161"/>
      <c r="O213" s="161"/>
      <c r="P213" s="161"/>
      <c r="Q213" s="161"/>
      <c r="R213" s="161"/>
      <c r="S213" s="161"/>
      <c r="T213" s="161"/>
      <c r="U213" s="161"/>
      <c r="V213" s="161"/>
      <c r="W213" s="161"/>
      <c r="X213" s="161"/>
      <c r="Y213" s="161"/>
      <c r="Z213" s="161"/>
      <c r="AA213" s="161"/>
      <c r="AB213" s="161"/>
      <c r="AC213" s="161"/>
      <c r="AD213" s="161"/>
      <c r="AE213" s="161"/>
      <c r="AF213" s="161"/>
      <c r="AG213" s="161"/>
      <c r="AH213" s="161"/>
      <c r="AI213" s="161"/>
      <c r="AJ213" s="161"/>
      <c r="AK213" s="161"/>
      <c r="AL213" s="162"/>
      <c r="AO213" s="16"/>
    </row>
    <row r="214" spans="1:41" ht="13.5" thickBot="1" x14ac:dyDescent="0.25">
      <c r="A214" s="15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O214" s="16"/>
    </row>
    <row r="215" spans="1:41" ht="23.25" x14ac:dyDescent="0.2">
      <c r="A215" s="15"/>
      <c r="B215" s="7"/>
      <c r="C215" s="7"/>
      <c r="D215" s="7"/>
      <c r="E215" s="7"/>
      <c r="F215" s="7"/>
      <c r="G215" s="7"/>
      <c r="H215" s="7"/>
      <c r="I215" s="7"/>
      <c r="J215" s="153" t="s">
        <v>6</v>
      </c>
      <c r="K215" s="154"/>
      <c r="L215" s="154"/>
      <c r="M215" s="154"/>
      <c r="N215" s="154"/>
      <c r="O215" s="154"/>
      <c r="P215" s="154"/>
      <c r="Q215" s="154"/>
      <c r="R215" s="154"/>
      <c r="S215" s="154"/>
      <c r="T215" s="154"/>
      <c r="U215" s="154"/>
      <c r="V215" s="154"/>
      <c r="W215" s="154"/>
      <c r="X215" s="154"/>
      <c r="Y215" s="154"/>
      <c r="Z215" s="154"/>
      <c r="AA215" s="154"/>
      <c r="AB215" s="154"/>
      <c r="AC215" s="155"/>
      <c r="AD215" s="7"/>
      <c r="AE215" s="7"/>
      <c r="AF215" s="7"/>
      <c r="AG215" s="7"/>
      <c r="AH215" s="7"/>
      <c r="AI215" s="7"/>
      <c r="AJ215" s="7"/>
      <c r="AK215" s="7"/>
      <c r="AL215" s="7"/>
      <c r="AO215" s="16"/>
    </row>
    <row r="216" spans="1:41" ht="15.75" x14ac:dyDescent="0.2">
      <c r="A216" s="15"/>
      <c r="B216" s="7"/>
      <c r="C216" s="7"/>
      <c r="D216" s="7"/>
      <c r="E216" s="7"/>
      <c r="F216" s="7"/>
      <c r="G216" s="7"/>
      <c r="H216" s="7"/>
      <c r="I216" s="7"/>
      <c r="J216" s="149" t="s">
        <v>113</v>
      </c>
      <c r="K216" s="150"/>
      <c r="L216" s="150"/>
      <c r="M216" s="150"/>
      <c r="N216" s="150"/>
      <c r="O216" s="150"/>
      <c r="P216" s="150"/>
      <c r="Q216" s="150"/>
      <c r="R216" s="150"/>
      <c r="S216" s="150"/>
      <c r="T216" s="150"/>
      <c r="U216" s="150"/>
      <c r="V216" s="150"/>
      <c r="W216" s="150"/>
      <c r="X216" s="150"/>
      <c r="Y216" s="150"/>
      <c r="Z216" s="150"/>
      <c r="AA216" s="151">
        <f>Z16</f>
        <v>0</v>
      </c>
      <c r="AB216" s="151"/>
      <c r="AC216" s="152"/>
      <c r="AD216" s="7"/>
      <c r="AE216" s="7"/>
      <c r="AF216" s="7"/>
      <c r="AG216" s="7"/>
      <c r="AH216" s="7"/>
      <c r="AI216" s="7"/>
      <c r="AJ216" s="7"/>
      <c r="AK216" s="7"/>
      <c r="AL216" s="7"/>
      <c r="AO216" s="16"/>
    </row>
    <row r="217" spans="1:41" x14ac:dyDescent="0.2">
      <c r="A217" s="15"/>
      <c r="B217" s="7"/>
      <c r="C217" s="7"/>
      <c r="D217" s="7"/>
      <c r="E217" s="7"/>
      <c r="F217" s="7"/>
      <c r="G217" s="7"/>
      <c r="H217" s="7"/>
      <c r="I217" s="7"/>
      <c r="J217" s="134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  <c r="Z217" s="135"/>
      <c r="AA217" s="135"/>
      <c r="AB217" s="135"/>
      <c r="AC217" s="136"/>
      <c r="AD217" s="7"/>
      <c r="AE217" s="7"/>
      <c r="AF217" s="7"/>
      <c r="AG217" s="7"/>
      <c r="AH217" s="7"/>
      <c r="AI217" s="7"/>
      <c r="AJ217" s="7"/>
      <c r="AK217" s="7"/>
      <c r="AL217" s="7"/>
      <c r="AO217" s="16"/>
    </row>
    <row r="218" spans="1:41" ht="15.75" x14ac:dyDescent="0.2">
      <c r="A218" s="15"/>
      <c r="B218" s="7"/>
      <c r="C218" s="7"/>
      <c r="D218" s="7"/>
      <c r="E218" s="7"/>
      <c r="F218" s="7"/>
      <c r="G218" s="7"/>
      <c r="H218" s="7"/>
      <c r="I218" s="7"/>
      <c r="J218" s="149" t="s">
        <v>54</v>
      </c>
      <c r="K218" s="150"/>
      <c r="L218" s="150"/>
      <c r="M218" s="150"/>
      <c r="N218" s="150"/>
      <c r="O218" s="150"/>
      <c r="P218" s="150"/>
      <c r="Q218" s="150"/>
      <c r="R218" s="150"/>
      <c r="S218" s="150"/>
      <c r="T218" s="150"/>
      <c r="U218" s="150"/>
      <c r="V218" s="150"/>
      <c r="W218" s="150"/>
      <c r="X218" s="150"/>
      <c r="Y218" s="150"/>
      <c r="Z218" s="150"/>
      <c r="AA218" s="151">
        <f>AL25</f>
        <v>0</v>
      </c>
      <c r="AB218" s="151"/>
      <c r="AC218" s="152"/>
      <c r="AD218" s="7"/>
      <c r="AE218" s="7"/>
      <c r="AF218" s="7"/>
      <c r="AG218" s="7"/>
      <c r="AH218" s="7"/>
      <c r="AI218" s="7"/>
      <c r="AJ218" s="7"/>
      <c r="AK218" s="7"/>
      <c r="AL218" s="7"/>
      <c r="AO218" s="16"/>
    </row>
    <row r="219" spans="1:41" x14ac:dyDescent="0.2">
      <c r="A219" s="15"/>
      <c r="B219" s="7"/>
      <c r="C219" s="7"/>
      <c r="D219" s="7"/>
      <c r="E219" s="7"/>
      <c r="F219" s="7"/>
      <c r="G219" s="7"/>
      <c r="H219" s="7"/>
      <c r="I219" s="7"/>
      <c r="J219" s="134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  <c r="Z219" s="135"/>
      <c r="AA219" s="135"/>
      <c r="AB219" s="135"/>
      <c r="AC219" s="136"/>
      <c r="AD219" s="7"/>
      <c r="AE219" s="7"/>
      <c r="AF219" s="7"/>
      <c r="AG219" s="7"/>
      <c r="AH219" s="7"/>
      <c r="AI219" s="7"/>
      <c r="AJ219" s="7"/>
      <c r="AK219" s="7"/>
      <c r="AL219" s="7"/>
      <c r="AO219" s="16"/>
    </row>
    <row r="220" spans="1:41" ht="13.15" customHeight="1" x14ac:dyDescent="0.2">
      <c r="A220" s="15"/>
      <c r="B220" s="7"/>
      <c r="C220" s="7"/>
      <c r="D220" s="7"/>
      <c r="E220" s="7"/>
      <c r="F220" s="7"/>
      <c r="G220" s="7"/>
      <c r="H220" s="7"/>
      <c r="I220" s="7"/>
      <c r="J220" s="145" t="s">
        <v>87</v>
      </c>
      <c r="K220" s="146"/>
      <c r="L220" s="146"/>
      <c r="M220" s="146"/>
      <c r="N220" s="146"/>
      <c r="O220" s="146"/>
      <c r="P220" s="146"/>
      <c r="Q220" s="146"/>
      <c r="R220" s="146"/>
      <c r="S220" s="146"/>
      <c r="T220" s="146"/>
      <c r="U220" s="146"/>
      <c r="V220" s="146"/>
      <c r="W220" s="146"/>
      <c r="X220" s="146"/>
      <c r="Y220" s="146"/>
      <c r="Z220" s="146"/>
      <c r="AA220" s="147">
        <f>SUM(N45,AH45,N61,AH61)</f>
        <v>0</v>
      </c>
      <c r="AB220" s="147"/>
      <c r="AC220" s="148"/>
      <c r="AD220" s="7"/>
      <c r="AE220" s="7"/>
      <c r="AF220" s="7"/>
      <c r="AG220" s="7"/>
      <c r="AH220" s="7"/>
      <c r="AI220" s="7"/>
      <c r="AJ220" s="7"/>
      <c r="AK220" s="7"/>
      <c r="AL220" s="7"/>
      <c r="AO220" s="16"/>
    </row>
    <row r="221" spans="1:41" ht="13.9" customHeight="1" x14ac:dyDescent="0.2">
      <c r="A221" s="15"/>
      <c r="B221" s="7"/>
      <c r="C221" s="7"/>
      <c r="D221" s="7"/>
      <c r="E221" s="7"/>
      <c r="F221" s="7"/>
      <c r="G221" s="7"/>
      <c r="H221" s="7"/>
      <c r="I221" s="7"/>
      <c r="J221" s="145" t="s">
        <v>77</v>
      </c>
      <c r="K221" s="146"/>
      <c r="L221" s="146"/>
      <c r="M221" s="146"/>
      <c r="N221" s="146"/>
      <c r="O221" s="146"/>
      <c r="P221" s="146"/>
      <c r="Q221" s="146"/>
      <c r="R221" s="146"/>
      <c r="S221" s="146"/>
      <c r="T221" s="146"/>
      <c r="U221" s="146"/>
      <c r="V221" s="146"/>
      <c r="W221" s="146"/>
      <c r="X221" s="146"/>
      <c r="Y221" s="146"/>
      <c r="Z221" s="146"/>
      <c r="AA221" s="147">
        <f>SUM(N80,AH80,N96,AH96)</f>
        <v>0</v>
      </c>
      <c r="AB221" s="147"/>
      <c r="AC221" s="148"/>
      <c r="AD221" s="7"/>
      <c r="AE221" s="7"/>
      <c r="AF221" s="7"/>
      <c r="AG221" s="7"/>
      <c r="AH221" s="7"/>
      <c r="AI221" s="7"/>
      <c r="AJ221" s="7"/>
      <c r="AK221" s="7"/>
      <c r="AL221" s="7"/>
      <c r="AO221" s="16"/>
    </row>
    <row r="222" spans="1:41" x14ac:dyDescent="0.2">
      <c r="A222" s="15"/>
      <c r="B222" s="7"/>
      <c r="C222" s="7"/>
      <c r="D222" s="7"/>
      <c r="E222" s="7"/>
      <c r="F222" s="7"/>
      <c r="G222" s="7"/>
      <c r="H222" s="7"/>
      <c r="I222" s="7"/>
      <c r="J222" s="145" t="s">
        <v>78</v>
      </c>
      <c r="K222" s="146"/>
      <c r="L222" s="146"/>
      <c r="M222" s="146"/>
      <c r="N222" s="146"/>
      <c r="O222" s="146"/>
      <c r="P222" s="146"/>
      <c r="Q222" s="146"/>
      <c r="R222" s="146"/>
      <c r="S222" s="146"/>
      <c r="T222" s="146"/>
      <c r="U222" s="146"/>
      <c r="V222" s="146"/>
      <c r="W222" s="146"/>
      <c r="X222" s="146"/>
      <c r="Y222" s="146"/>
      <c r="Z222" s="146"/>
      <c r="AA222" s="147">
        <f>SUM(N115,AH115,N131,AH131)</f>
        <v>0</v>
      </c>
      <c r="AB222" s="147"/>
      <c r="AC222" s="148"/>
      <c r="AD222" s="7"/>
      <c r="AE222" s="7"/>
      <c r="AF222" s="7"/>
      <c r="AG222" s="7"/>
      <c r="AH222" s="7"/>
      <c r="AI222" s="7"/>
      <c r="AJ222" s="7"/>
      <c r="AK222" s="7"/>
      <c r="AL222" s="7"/>
      <c r="AO222" s="16"/>
    </row>
    <row r="223" spans="1:41" x14ac:dyDescent="0.2">
      <c r="A223" s="15"/>
      <c r="B223" s="7"/>
      <c r="C223" s="7"/>
      <c r="D223" s="7"/>
      <c r="E223" s="7"/>
      <c r="F223" s="7"/>
      <c r="G223" s="7"/>
      <c r="H223" s="7"/>
      <c r="I223" s="7"/>
      <c r="J223" s="145" t="s">
        <v>79</v>
      </c>
      <c r="K223" s="146"/>
      <c r="L223" s="146"/>
      <c r="M223" s="146"/>
      <c r="N223" s="146"/>
      <c r="O223" s="146"/>
      <c r="P223" s="146"/>
      <c r="Q223" s="146"/>
      <c r="R223" s="146"/>
      <c r="S223" s="146"/>
      <c r="T223" s="146"/>
      <c r="U223" s="146"/>
      <c r="V223" s="146"/>
      <c r="W223" s="146"/>
      <c r="X223" s="146"/>
      <c r="Y223" s="146"/>
      <c r="Z223" s="146"/>
      <c r="AA223" s="147">
        <f>SUM(N150,AH150,N166,AH166)</f>
        <v>0</v>
      </c>
      <c r="AB223" s="147"/>
      <c r="AC223" s="148"/>
      <c r="AD223" s="7"/>
      <c r="AE223" s="7"/>
      <c r="AF223" s="7"/>
      <c r="AG223" s="7"/>
      <c r="AH223" s="7"/>
      <c r="AI223" s="7"/>
      <c r="AJ223" s="7"/>
      <c r="AK223" s="7"/>
      <c r="AL223" s="7"/>
      <c r="AO223" s="16"/>
    </row>
    <row r="224" spans="1:41" x14ac:dyDescent="0.2">
      <c r="A224" s="15"/>
      <c r="B224" s="7"/>
      <c r="C224" s="7"/>
      <c r="D224" s="7"/>
      <c r="E224" s="7"/>
      <c r="F224" s="7"/>
      <c r="G224" s="7"/>
      <c r="H224" s="7"/>
      <c r="I224" s="7"/>
      <c r="J224" s="145" t="s">
        <v>80</v>
      </c>
      <c r="K224" s="146"/>
      <c r="L224" s="146"/>
      <c r="M224" s="146"/>
      <c r="N224" s="146"/>
      <c r="O224" s="146"/>
      <c r="P224" s="146"/>
      <c r="Q224" s="146"/>
      <c r="R224" s="146"/>
      <c r="S224" s="146"/>
      <c r="T224" s="146"/>
      <c r="U224" s="146"/>
      <c r="V224" s="146"/>
      <c r="W224" s="146"/>
      <c r="X224" s="146"/>
      <c r="Y224" s="146"/>
      <c r="Z224" s="146"/>
      <c r="AA224" s="147">
        <f>SUM(N185,AH185,N201,AH201)</f>
        <v>0</v>
      </c>
      <c r="AB224" s="147"/>
      <c r="AC224" s="148"/>
      <c r="AD224" s="7"/>
      <c r="AE224" s="7"/>
      <c r="AF224" s="7"/>
      <c r="AG224" s="7"/>
      <c r="AH224" s="7"/>
      <c r="AI224" s="7"/>
      <c r="AJ224" s="7"/>
      <c r="AK224" s="7"/>
      <c r="AL224" s="7"/>
      <c r="AO224" s="16"/>
    </row>
    <row r="225" spans="1:41" ht="15.75" x14ac:dyDescent="0.2">
      <c r="A225" s="15"/>
      <c r="B225" s="7"/>
      <c r="C225" s="7"/>
      <c r="D225" s="7"/>
      <c r="E225" s="7"/>
      <c r="F225" s="7"/>
      <c r="G225" s="7"/>
      <c r="H225" s="7"/>
      <c r="I225" s="7"/>
      <c r="J225" s="149" t="s">
        <v>7</v>
      </c>
      <c r="K225" s="150"/>
      <c r="L225" s="150"/>
      <c r="M225" s="150"/>
      <c r="N225" s="150"/>
      <c r="O225" s="150"/>
      <c r="P225" s="150"/>
      <c r="Q225" s="150"/>
      <c r="R225" s="150"/>
      <c r="S225" s="150"/>
      <c r="T225" s="150"/>
      <c r="U225" s="150"/>
      <c r="V225" s="150"/>
      <c r="W225" s="150"/>
      <c r="X225" s="150"/>
      <c r="Y225" s="150"/>
      <c r="Z225" s="150"/>
      <c r="AA225" s="151">
        <f>SUM(AA220:AC224)</f>
        <v>0</v>
      </c>
      <c r="AB225" s="151"/>
      <c r="AC225" s="152"/>
      <c r="AD225" s="7"/>
      <c r="AE225" s="7"/>
      <c r="AF225" s="7"/>
      <c r="AG225" s="7"/>
      <c r="AH225" s="7"/>
      <c r="AI225" s="7"/>
      <c r="AJ225" s="7"/>
      <c r="AK225" s="7"/>
      <c r="AL225" s="7"/>
      <c r="AO225" s="16"/>
    </row>
    <row r="226" spans="1:41" x14ac:dyDescent="0.2">
      <c r="A226" s="15"/>
      <c r="B226" s="7"/>
      <c r="C226" s="7"/>
      <c r="D226" s="7"/>
      <c r="E226" s="7"/>
      <c r="F226" s="7"/>
      <c r="G226" s="7"/>
      <c r="H226" s="7"/>
      <c r="I226" s="7"/>
      <c r="J226" s="134"/>
      <c r="K226" s="135"/>
      <c r="L226" s="135"/>
      <c r="M226" s="135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  <c r="Z226" s="135"/>
      <c r="AA226" s="135"/>
      <c r="AB226" s="135"/>
      <c r="AC226" s="136"/>
      <c r="AD226" s="7"/>
      <c r="AE226" s="7"/>
      <c r="AF226" s="7"/>
      <c r="AG226" s="7"/>
      <c r="AH226" s="7"/>
      <c r="AI226" s="7"/>
      <c r="AJ226" s="7"/>
      <c r="AK226" s="7"/>
      <c r="AL226" s="7"/>
      <c r="AO226" s="16"/>
    </row>
    <row r="227" spans="1:41" x14ac:dyDescent="0.2">
      <c r="A227" s="15"/>
      <c r="B227" s="7"/>
      <c r="C227" s="7"/>
      <c r="D227" s="7"/>
      <c r="E227" s="7"/>
      <c r="F227" s="7"/>
      <c r="G227" s="7"/>
      <c r="H227" s="7"/>
      <c r="I227" s="7"/>
      <c r="J227" s="137" t="s">
        <v>8</v>
      </c>
      <c r="K227" s="138"/>
      <c r="L227" s="138"/>
      <c r="M227" s="138"/>
      <c r="N227" s="138"/>
      <c r="O227" s="138"/>
      <c r="P227" s="138"/>
      <c r="Q227" s="138"/>
      <c r="R227" s="138"/>
      <c r="S227" s="138"/>
      <c r="T227" s="138"/>
      <c r="U227" s="138"/>
      <c r="V227" s="138"/>
      <c r="W227" s="138"/>
      <c r="X227" s="138"/>
      <c r="Y227" s="138"/>
      <c r="Z227" s="138"/>
      <c r="AA227" s="141">
        <f>SUM(AA216,AA218,AA225,)</f>
        <v>0</v>
      </c>
      <c r="AB227" s="141"/>
      <c r="AC227" s="142"/>
      <c r="AD227" s="7"/>
      <c r="AE227" s="7"/>
      <c r="AF227" s="7"/>
      <c r="AG227" s="7"/>
      <c r="AH227" s="7"/>
      <c r="AI227" s="7"/>
      <c r="AJ227" s="7"/>
      <c r="AK227" s="7"/>
      <c r="AL227" s="7"/>
      <c r="AO227" s="16"/>
    </row>
    <row r="228" spans="1:41" ht="13.15" customHeight="1" thickBot="1" x14ac:dyDescent="0.25">
      <c r="A228" s="15"/>
      <c r="B228" s="7"/>
      <c r="C228" s="7"/>
      <c r="D228" s="7"/>
      <c r="E228" s="7"/>
      <c r="F228" s="7"/>
      <c r="G228" s="7"/>
      <c r="H228" s="7"/>
      <c r="I228" s="7"/>
      <c r="J228" s="139"/>
      <c r="K228" s="140"/>
      <c r="L228" s="140"/>
      <c r="M228" s="140"/>
      <c r="N228" s="140"/>
      <c r="O228" s="140"/>
      <c r="P228" s="140"/>
      <c r="Q228" s="140"/>
      <c r="R228" s="140"/>
      <c r="S228" s="140"/>
      <c r="T228" s="140"/>
      <c r="U228" s="140"/>
      <c r="V228" s="140"/>
      <c r="W228" s="140"/>
      <c r="X228" s="140"/>
      <c r="Y228" s="140"/>
      <c r="Z228" s="140"/>
      <c r="AA228" s="143"/>
      <c r="AB228" s="143"/>
      <c r="AC228" s="144"/>
      <c r="AD228" s="7"/>
      <c r="AE228" s="7"/>
      <c r="AF228" s="7"/>
      <c r="AG228" s="7"/>
      <c r="AH228" s="7"/>
      <c r="AI228" s="7"/>
      <c r="AJ228" s="7"/>
      <c r="AK228" s="7"/>
      <c r="AL228" s="7"/>
      <c r="AO228" s="16"/>
    </row>
    <row r="229" spans="1:41" ht="13.15" customHeight="1" x14ac:dyDescent="0.2">
      <c r="A229" s="15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12"/>
      <c r="S229" s="12"/>
      <c r="T229" s="12"/>
      <c r="U229" s="12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O229" s="16"/>
    </row>
    <row r="230" spans="1:41" ht="13.9" customHeight="1" thickBot="1" x14ac:dyDescent="0.25">
      <c r="A230" s="20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21"/>
      <c r="S230" s="21"/>
      <c r="T230" s="21"/>
      <c r="U230" s="21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34"/>
      <c r="AJ230" s="34" t="s">
        <v>132</v>
      </c>
      <c r="AK230" s="35" t="s">
        <v>133</v>
      </c>
      <c r="AL230" s="17"/>
      <c r="AM230" s="17"/>
      <c r="AN230" s="17"/>
      <c r="AO230" s="18"/>
    </row>
  </sheetData>
  <sheetProtection algorithmName="SHA-512" hashValue="PUn0TC+QBqegNHXPdd69C/jp+IDD52rKQgxHCBv2AqLSbI63Gu8Ail8fqEKAUifC9DfwGxE41F5ToAv2Bj8o/A==" saltValue="hmOR+eK2xhnW4Oz8bxP2vg==" spinCount="100000" sheet="1" objects="1" scenarios="1" selectLockedCells="1"/>
  <mergeCells count="1483">
    <mergeCell ref="G11:H11"/>
    <mergeCell ref="G12:H12"/>
    <mergeCell ref="L14:AN14"/>
    <mergeCell ref="Z16:AN16"/>
    <mergeCell ref="B8:AN8"/>
    <mergeCell ref="AL22:AN22"/>
    <mergeCell ref="AJ22:AK22"/>
    <mergeCell ref="U22:AI22"/>
    <mergeCell ref="AL21:AN21"/>
    <mergeCell ref="AJ21:AK21"/>
    <mergeCell ref="U21:AI21"/>
    <mergeCell ref="AL25:AN25"/>
    <mergeCell ref="U25:AK25"/>
    <mergeCell ref="AL24:AN24"/>
    <mergeCell ref="U24:AJ24"/>
    <mergeCell ref="AL23:AN23"/>
    <mergeCell ref="U23:AJ23"/>
    <mergeCell ref="T19:T25"/>
    <mergeCell ref="I11:AN11"/>
    <mergeCell ref="I12:AN12"/>
    <mergeCell ref="B9:C9"/>
    <mergeCell ref="B10:C10"/>
    <mergeCell ref="B11:C11"/>
    <mergeCell ref="B12:C12"/>
    <mergeCell ref="D9:AN9"/>
    <mergeCell ref="D10:AN10"/>
    <mergeCell ref="D11:F11"/>
    <mergeCell ref="D12:F12"/>
    <mergeCell ref="B19:S19"/>
    <mergeCell ref="B20:S20"/>
    <mergeCell ref="B21:J21"/>
    <mergeCell ref="K21:P21"/>
    <mergeCell ref="Q21:S21"/>
    <mergeCell ref="B22:J23"/>
    <mergeCell ref="K22:L23"/>
    <mergeCell ref="M22:N23"/>
    <mergeCell ref="O22:P23"/>
    <mergeCell ref="Q22:S23"/>
    <mergeCell ref="B24:J24"/>
    <mergeCell ref="K24:L24"/>
    <mergeCell ref="M24:N24"/>
    <mergeCell ref="O24:P24"/>
    <mergeCell ref="Q24:S24"/>
    <mergeCell ref="B25:P25"/>
    <mergeCell ref="Q25:S25"/>
    <mergeCell ref="J226:AC226"/>
    <mergeCell ref="J227:Z228"/>
    <mergeCell ref="AA227:AC228"/>
    <mergeCell ref="J223:Z223"/>
    <mergeCell ref="AA223:AC223"/>
    <mergeCell ref="J224:Z224"/>
    <mergeCell ref="AA224:AC224"/>
    <mergeCell ref="J225:Z225"/>
    <mergeCell ref="AA225:AC225"/>
    <mergeCell ref="J219:AC219"/>
    <mergeCell ref="J220:Z220"/>
    <mergeCell ref="AA220:AC220"/>
    <mergeCell ref="J221:Z221"/>
    <mergeCell ref="AA221:AC221"/>
    <mergeCell ref="J222:Z222"/>
    <mergeCell ref="AA222:AC222"/>
    <mergeCell ref="J215:AC215"/>
    <mergeCell ref="J216:Z216"/>
    <mergeCell ref="AA216:AC216"/>
    <mergeCell ref="J217:AC217"/>
    <mergeCell ref="J218:Z218"/>
    <mergeCell ref="AA218:AC218"/>
    <mergeCell ref="B202:AN202"/>
    <mergeCell ref="A203:AO203"/>
    <mergeCell ref="A204:AO208"/>
    <mergeCell ref="A211:AO211"/>
    <mergeCell ref="D213:L213"/>
    <mergeCell ref="M213:AL213"/>
    <mergeCell ref="AF200:AG200"/>
    <mergeCell ref="AH200:AK200"/>
    <mergeCell ref="B201:M201"/>
    <mergeCell ref="N201:Q201"/>
    <mergeCell ref="V201:AG201"/>
    <mergeCell ref="AH201:AK201"/>
    <mergeCell ref="AF199:AG199"/>
    <mergeCell ref="AH199:AK199"/>
    <mergeCell ref="AL199:AN201"/>
    <mergeCell ref="B200:H200"/>
    <mergeCell ref="L200:M200"/>
    <mergeCell ref="N200:Q200"/>
    <mergeCell ref="V200:AB200"/>
    <mergeCell ref="Y198:AA198"/>
    <mergeCell ref="AF198:AH198"/>
    <mergeCell ref="AI198:AK198"/>
    <mergeCell ref="AL198:AN198"/>
    <mergeCell ref="B199:H199"/>
    <mergeCell ref="L199:M199"/>
    <mergeCell ref="N199:Q199"/>
    <mergeCell ref="R199:T201"/>
    <mergeCell ref="V199:AB199"/>
    <mergeCell ref="Y197:AA197"/>
    <mergeCell ref="AF197:AH197"/>
    <mergeCell ref="AI197:AK197"/>
    <mergeCell ref="AL197:AN197"/>
    <mergeCell ref="B198:D198"/>
    <mergeCell ref="E198:G198"/>
    <mergeCell ref="L198:N198"/>
    <mergeCell ref="O198:Q198"/>
    <mergeCell ref="R198:T198"/>
    <mergeCell ref="V198:X198"/>
    <mergeCell ref="I199:K199"/>
    <mergeCell ref="I200:K200"/>
    <mergeCell ref="AC199:AE199"/>
    <mergeCell ref="AC200:AE200"/>
    <mergeCell ref="Y196:AA196"/>
    <mergeCell ref="AF196:AH196"/>
    <mergeCell ref="AI196:AK196"/>
    <mergeCell ref="AL196:AN196"/>
    <mergeCell ref="B197:D197"/>
    <mergeCell ref="E197:G197"/>
    <mergeCell ref="L197:N197"/>
    <mergeCell ref="O197:Q197"/>
    <mergeCell ref="R197:T197"/>
    <mergeCell ref="V197:X197"/>
    <mergeCell ref="Y195:AA195"/>
    <mergeCell ref="AF195:AH195"/>
    <mergeCell ref="AI195:AK195"/>
    <mergeCell ref="AL195:AN195"/>
    <mergeCell ref="B196:D196"/>
    <mergeCell ref="E196:G196"/>
    <mergeCell ref="L196:N196"/>
    <mergeCell ref="O196:Q196"/>
    <mergeCell ref="R196:T196"/>
    <mergeCell ref="V196:X196"/>
    <mergeCell ref="O192:Q192"/>
    <mergeCell ref="R192:T192"/>
    <mergeCell ref="V192:X192"/>
    <mergeCell ref="Y194:AA194"/>
    <mergeCell ref="AF194:AH194"/>
    <mergeCell ref="AI194:AK194"/>
    <mergeCell ref="AL194:AN194"/>
    <mergeCell ref="B195:D195"/>
    <mergeCell ref="E195:G195"/>
    <mergeCell ref="L195:N195"/>
    <mergeCell ref="O195:Q195"/>
    <mergeCell ref="R195:T195"/>
    <mergeCell ref="V195:X195"/>
    <mergeCell ref="Y193:AA193"/>
    <mergeCell ref="AF193:AH193"/>
    <mergeCell ref="AI193:AK193"/>
    <mergeCell ref="AL193:AN193"/>
    <mergeCell ref="B194:D194"/>
    <mergeCell ref="E194:G194"/>
    <mergeCell ref="L194:N194"/>
    <mergeCell ref="O194:Q194"/>
    <mergeCell ref="R194:T194"/>
    <mergeCell ref="V194:X194"/>
    <mergeCell ref="E190:G190"/>
    <mergeCell ref="L190:N190"/>
    <mergeCell ref="O190:Q190"/>
    <mergeCell ref="R190:T190"/>
    <mergeCell ref="V190:X190"/>
    <mergeCell ref="AC188:AE198"/>
    <mergeCell ref="AF188:AH188"/>
    <mergeCell ref="AI188:AK188"/>
    <mergeCell ref="AL188:AN188"/>
    <mergeCell ref="B189:D189"/>
    <mergeCell ref="E189:G189"/>
    <mergeCell ref="L189:N189"/>
    <mergeCell ref="O189:Q189"/>
    <mergeCell ref="R189:T189"/>
    <mergeCell ref="V189:X189"/>
    <mergeCell ref="Y192:AA192"/>
    <mergeCell ref="AF192:AH192"/>
    <mergeCell ref="AI192:AK192"/>
    <mergeCell ref="AL192:AN192"/>
    <mergeCell ref="B193:D193"/>
    <mergeCell ref="E193:G193"/>
    <mergeCell ref="L193:N193"/>
    <mergeCell ref="O193:Q193"/>
    <mergeCell ref="R193:T193"/>
    <mergeCell ref="V193:X193"/>
    <mergeCell ref="Y191:AA191"/>
    <mergeCell ref="AF191:AH191"/>
    <mergeCell ref="AI191:AK191"/>
    <mergeCell ref="AL191:AN191"/>
    <mergeCell ref="B192:D192"/>
    <mergeCell ref="E192:G192"/>
    <mergeCell ref="L192:N192"/>
    <mergeCell ref="B187:T187"/>
    <mergeCell ref="V187:AN187"/>
    <mergeCell ref="B188:D188"/>
    <mergeCell ref="E188:G188"/>
    <mergeCell ref="I188:K198"/>
    <mergeCell ref="L188:N188"/>
    <mergeCell ref="O188:Q188"/>
    <mergeCell ref="R188:T188"/>
    <mergeCell ref="V188:X188"/>
    <mergeCell ref="Y188:AA188"/>
    <mergeCell ref="AH184:AK184"/>
    <mergeCell ref="B185:M185"/>
    <mergeCell ref="N185:Q185"/>
    <mergeCell ref="V185:AG185"/>
    <mergeCell ref="AH185:AK185"/>
    <mergeCell ref="B186:T186"/>
    <mergeCell ref="V186:AN186"/>
    <mergeCell ref="Y190:AA190"/>
    <mergeCell ref="AF190:AH190"/>
    <mergeCell ref="AI190:AK190"/>
    <mergeCell ref="AL190:AN190"/>
    <mergeCell ref="B191:D191"/>
    <mergeCell ref="E191:G191"/>
    <mergeCell ref="L191:N191"/>
    <mergeCell ref="O191:Q191"/>
    <mergeCell ref="R191:T191"/>
    <mergeCell ref="V191:X191"/>
    <mergeCell ref="Y189:AA189"/>
    <mergeCell ref="AF189:AH189"/>
    <mergeCell ref="AI189:AK189"/>
    <mergeCell ref="AL189:AN189"/>
    <mergeCell ref="B190:D190"/>
    <mergeCell ref="AF183:AG183"/>
    <mergeCell ref="AH183:AK183"/>
    <mergeCell ref="AL183:AN185"/>
    <mergeCell ref="B184:H184"/>
    <mergeCell ref="L184:M184"/>
    <mergeCell ref="N184:Q184"/>
    <mergeCell ref="V184:AB184"/>
    <mergeCell ref="AF184:AG184"/>
    <mergeCell ref="AF182:AH182"/>
    <mergeCell ref="AI182:AK182"/>
    <mergeCell ref="AL182:AN182"/>
    <mergeCell ref="B183:H183"/>
    <mergeCell ref="L183:M183"/>
    <mergeCell ref="N183:Q183"/>
    <mergeCell ref="R183:T185"/>
    <mergeCell ref="V183:AB183"/>
    <mergeCell ref="I183:K183"/>
    <mergeCell ref="I184:K184"/>
    <mergeCell ref="AC184:AE184"/>
    <mergeCell ref="AC183:AE183"/>
    <mergeCell ref="AF177:AH177"/>
    <mergeCell ref="AI177:AK177"/>
    <mergeCell ref="AL177:AN177"/>
    <mergeCell ref="B178:D178"/>
    <mergeCell ref="AF181:AH181"/>
    <mergeCell ref="AI181:AK181"/>
    <mergeCell ref="AL181:AN181"/>
    <mergeCell ref="B182:D182"/>
    <mergeCell ref="E182:G182"/>
    <mergeCell ref="L182:N182"/>
    <mergeCell ref="O182:Q182"/>
    <mergeCell ref="R182:T182"/>
    <mergeCell ref="V182:X182"/>
    <mergeCell ref="Y182:AA182"/>
    <mergeCell ref="AF180:AH180"/>
    <mergeCell ref="AI180:AK180"/>
    <mergeCell ref="AL180:AN180"/>
    <mergeCell ref="B181:D181"/>
    <mergeCell ref="E181:G181"/>
    <mergeCell ref="L181:N181"/>
    <mergeCell ref="O181:Q181"/>
    <mergeCell ref="R181:T181"/>
    <mergeCell ref="V181:X181"/>
    <mergeCell ref="Y181:AA181"/>
    <mergeCell ref="I172:K182"/>
    <mergeCell ref="B174:D174"/>
    <mergeCell ref="E174:G174"/>
    <mergeCell ref="L174:N174"/>
    <mergeCell ref="E178:G178"/>
    <mergeCell ref="L178:N178"/>
    <mergeCell ref="O178:Q178"/>
    <mergeCell ref="R178:T178"/>
    <mergeCell ref="O172:Q172"/>
    <mergeCell ref="R172:T172"/>
    <mergeCell ref="V172:X172"/>
    <mergeCell ref="Y172:AA172"/>
    <mergeCell ref="AC172:AE182"/>
    <mergeCell ref="O174:Q174"/>
    <mergeCell ref="R174:T174"/>
    <mergeCell ref="V174:X174"/>
    <mergeCell ref="Y174:AA174"/>
    <mergeCell ref="AF179:AH179"/>
    <mergeCell ref="AI179:AK179"/>
    <mergeCell ref="AL179:AN179"/>
    <mergeCell ref="B180:D180"/>
    <mergeCell ref="E180:G180"/>
    <mergeCell ref="L180:N180"/>
    <mergeCell ref="O180:Q180"/>
    <mergeCell ref="R180:T180"/>
    <mergeCell ref="V180:X180"/>
    <mergeCell ref="Y180:AA180"/>
    <mergeCell ref="AF178:AH178"/>
    <mergeCell ref="AI178:AK178"/>
    <mergeCell ref="AL178:AN178"/>
    <mergeCell ref="B179:D179"/>
    <mergeCell ref="E179:G179"/>
    <mergeCell ref="L179:N179"/>
    <mergeCell ref="O179:Q179"/>
    <mergeCell ref="R179:T179"/>
    <mergeCell ref="V179:X179"/>
    <mergeCell ref="Y179:AA179"/>
    <mergeCell ref="O175:Q175"/>
    <mergeCell ref="R175:T175"/>
    <mergeCell ref="V175:X175"/>
    <mergeCell ref="B167:AN167"/>
    <mergeCell ref="B168:AN168"/>
    <mergeCell ref="B169:AN169"/>
    <mergeCell ref="B170:AN170"/>
    <mergeCell ref="B171:T171"/>
    <mergeCell ref="U171:U201"/>
    <mergeCell ref="V171:AN171"/>
    <mergeCell ref="B172:D172"/>
    <mergeCell ref="E172:G172"/>
    <mergeCell ref="V178:X178"/>
    <mergeCell ref="Y178:AA178"/>
    <mergeCell ref="AF176:AH176"/>
    <mergeCell ref="AI176:AK176"/>
    <mergeCell ref="AL176:AN176"/>
    <mergeCell ref="B177:D177"/>
    <mergeCell ref="E177:G177"/>
    <mergeCell ref="L177:N177"/>
    <mergeCell ref="O177:Q177"/>
    <mergeCell ref="R177:T177"/>
    <mergeCell ref="V177:X177"/>
    <mergeCell ref="Y177:AA177"/>
    <mergeCell ref="AF172:AH172"/>
    <mergeCell ref="AI172:AK172"/>
    <mergeCell ref="AL172:AN172"/>
    <mergeCell ref="B173:D173"/>
    <mergeCell ref="E173:G173"/>
    <mergeCell ref="L173:N173"/>
    <mergeCell ref="O173:Q173"/>
    <mergeCell ref="R173:T173"/>
    <mergeCell ref="V173:X173"/>
    <mergeCell ref="Y173:AA173"/>
    <mergeCell ref="L172:N172"/>
    <mergeCell ref="AF173:AH173"/>
    <mergeCell ref="AI173:AK173"/>
    <mergeCell ref="AL173:AN173"/>
    <mergeCell ref="AF175:AH175"/>
    <mergeCell ref="AI175:AK175"/>
    <mergeCell ref="AL175:AN175"/>
    <mergeCell ref="B176:D176"/>
    <mergeCell ref="E176:G176"/>
    <mergeCell ref="L176:N176"/>
    <mergeCell ref="O176:Q176"/>
    <mergeCell ref="R176:T176"/>
    <mergeCell ref="V176:X176"/>
    <mergeCell ref="Y176:AA176"/>
    <mergeCell ref="AF174:AH174"/>
    <mergeCell ref="AI174:AK174"/>
    <mergeCell ref="AL174:AN174"/>
    <mergeCell ref="B175:D175"/>
    <mergeCell ref="E175:G175"/>
    <mergeCell ref="L175:N175"/>
    <mergeCell ref="Y175:AA175"/>
    <mergeCell ref="Y163:AA163"/>
    <mergeCell ref="AF163:AH163"/>
    <mergeCell ref="AI163:AK163"/>
    <mergeCell ref="AL163:AN163"/>
    <mergeCell ref="B164:H164"/>
    <mergeCell ref="L164:M164"/>
    <mergeCell ref="N164:Q164"/>
    <mergeCell ref="R164:T166"/>
    <mergeCell ref="V164:AB164"/>
    <mergeCell ref="Y162:AA162"/>
    <mergeCell ref="AF162:AH162"/>
    <mergeCell ref="AI162:AK162"/>
    <mergeCell ref="AL162:AN162"/>
    <mergeCell ref="B163:D163"/>
    <mergeCell ref="E163:G163"/>
    <mergeCell ref="L163:N163"/>
    <mergeCell ref="O163:Q163"/>
    <mergeCell ref="R163:T163"/>
    <mergeCell ref="V163:X163"/>
    <mergeCell ref="AF165:AG165"/>
    <mergeCell ref="AH165:AK165"/>
    <mergeCell ref="B166:M166"/>
    <mergeCell ref="N166:Q166"/>
    <mergeCell ref="V166:AG166"/>
    <mergeCell ref="AH166:AK166"/>
    <mergeCell ref="AF164:AG164"/>
    <mergeCell ref="AH164:AK164"/>
    <mergeCell ref="AL164:AN166"/>
    <mergeCell ref="B165:H165"/>
    <mergeCell ref="L165:M165"/>
    <mergeCell ref="N165:Q165"/>
    <mergeCell ref="V165:AB165"/>
    <mergeCell ref="Y161:AA161"/>
    <mergeCell ref="AF161:AH161"/>
    <mergeCell ref="AI161:AK161"/>
    <mergeCell ref="AL161:AN161"/>
    <mergeCell ref="B162:D162"/>
    <mergeCell ref="E162:G162"/>
    <mergeCell ref="L162:N162"/>
    <mergeCell ref="O162:Q162"/>
    <mergeCell ref="R162:T162"/>
    <mergeCell ref="V162:X162"/>
    <mergeCell ref="Y160:AA160"/>
    <mergeCell ref="AF160:AH160"/>
    <mergeCell ref="AI160:AK160"/>
    <mergeCell ref="AL160:AN160"/>
    <mergeCell ref="B161:D161"/>
    <mergeCell ref="E161:G161"/>
    <mergeCell ref="L161:N161"/>
    <mergeCell ref="O161:Q161"/>
    <mergeCell ref="R161:T161"/>
    <mergeCell ref="V161:X161"/>
    <mergeCell ref="V157:X157"/>
    <mergeCell ref="Y159:AA159"/>
    <mergeCell ref="AF159:AH159"/>
    <mergeCell ref="AI159:AK159"/>
    <mergeCell ref="AL159:AN159"/>
    <mergeCell ref="B160:D160"/>
    <mergeCell ref="E160:G160"/>
    <mergeCell ref="L160:N160"/>
    <mergeCell ref="O160:Q160"/>
    <mergeCell ref="R160:T160"/>
    <mergeCell ref="V160:X160"/>
    <mergeCell ref="Y158:AA158"/>
    <mergeCell ref="AF158:AH158"/>
    <mergeCell ref="AI158:AK158"/>
    <mergeCell ref="AL158:AN158"/>
    <mergeCell ref="B159:D159"/>
    <mergeCell ref="E159:G159"/>
    <mergeCell ref="L159:N159"/>
    <mergeCell ref="O159:Q159"/>
    <mergeCell ref="R159:T159"/>
    <mergeCell ref="V159:X159"/>
    <mergeCell ref="O155:Q155"/>
    <mergeCell ref="R155:T155"/>
    <mergeCell ref="V155:X155"/>
    <mergeCell ref="AC153:AE163"/>
    <mergeCell ref="AF153:AH153"/>
    <mergeCell ref="AI153:AK153"/>
    <mergeCell ref="AL153:AN153"/>
    <mergeCell ref="B154:D154"/>
    <mergeCell ref="E154:G154"/>
    <mergeCell ref="L154:N154"/>
    <mergeCell ref="O154:Q154"/>
    <mergeCell ref="R154:T154"/>
    <mergeCell ref="V154:X154"/>
    <mergeCell ref="Y157:AA157"/>
    <mergeCell ref="AF157:AH157"/>
    <mergeCell ref="AI157:AK157"/>
    <mergeCell ref="AL157:AN157"/>
    <mergeCell ref="B158:D158"/>
    <mergeCell ref="E158:G158"/>
    <mergeCell ref="L158:N158"/>
    <mergeCell ref="O158:Q158"/>
    <mergeCell ref="R158:T158"/>
    <mergeCell ref="V158:X158"/>
    <mergeCell ref="Y156:AA156"/>
    <mergeCell ref="AF156:AH156"/>
    <mergeCell ref="AI156:AK156"/>
    <mergeCell ref="AL156:AN156"/>
    <mergeCell ref="B157:D157"/>
    <mergeCell ref="E157:G157"/>
    <mergeCell ref="L157:N157"/>
    <mergeCell ref="O157:Q157"/>
    <mergeCell ref="R157:T157"/>
    <mergeCell ref="B153:D153"/>
    <mergeCell ref="E153:G153"/>
    <mergeCell ref="I153:K163"/>
    <mergeCell ref="L153:N153"/>
    <mergeCell ref="O153:Q153"/>
    <mergeCell ref="R153:T153"/>
    <mergeCell ref="V153:X153"/>
    <mergeCell ref="Y153:AA153"/>
    <mergeCell ref="AH149:AK149"/>
    <mergeCell ref="B150:M150"/>
    <mergeCell ref="N150:Q150"/>
    <mergeCell ref="V150:AG150"/>
    <mergeCell ref="AH150:AK150"/>
    <mergeCell ref="B151:T151"/>
    <mergeCell ref="V151:AN151"/>
    <mergeCell ref="Y155:AA155"/>
    <mergeCell ref="AF155:AH155"/>
    <mergeCell ref="AI155:AK155"/>
    <mergeCell ref="AL155:AN155"/>
    <mergeCell ref="B156:D156"/>
    <mergeCell ref="E156:G156"/>
    <mergeCell ref="L156:N156"/>
    <mergeCell ref="O156:Q156"/>
    <mergeCell ref="R156:T156"/>
    <mergeCell ref="V156:X156"/>
    <mergeCell ref="Y154:AA154"/>
    <mergeCell ref="AF154:AH154"/>
    <mergeCell ref="AI154:AK154"/>
    <mergeCell ref="AL154:AN154"/>
    <mergeCell ref="B155:D155"/>
    <mergeCell ref="E155:G155"/>
    <mergeCell ref="L155:N155"/>
    <mergeCell ref="AF148:AG148"/>
    <mergeCell ref="AH148:AK148"/>
    <mergeCell ref="AL148:AN150"/>
    <mergeCell ref="B149:H149"/>
    <mergeCell ref="L149:M149"/>
    <mergeCell ref="N149:Q149"/>
    <mergeCell ref="V149:AB149"/>
    <mergeCell ref="AF149:AG149"/>
    <mergeCell ref="AF147:AH147"/>
    <mergeCell ref="AI147:AK147"/>
    <mergeCell ref="AL147:AN147"/>
    <mergeCell ref="B148:H148"/>
    <mergeCell ref="L148:M148"/>
    <mergeCell ref="N148:Q148"/>
    <mergeCell ref="R148:T150"/>
    <mergeCell ref="V148:AB148"/>
    <mergeCell ref="B152:T152"/>
    <mergeCell ref="V152:AN152"/>
    <mergeCell ref="AF142:AH142"/>
    <mergeCell ref="AI142:AK142"/>
    <mergeCell ref="AL142:AN142"/>
    <mergeCell ref="B143:D143"/>
    <mergeCell ref="AF146:AH146"/>
    <mergeCell ref="AI146:AK146"/>
    <mergeCell ref="AL146:AN146"/>
    <mergeCell ref="B147:D147"/>
    <mergeCell ref="E147:G147"/>
    <mergeCell ref="L147:N147"/>
    <mergeCell ref="O147:Q147"/>
    <mergeCell ref="R147:T147"/>
    <mergeCell ref="V147:X147"/>
    <mergeCell ref="Y147:AA147"/>
    <mergeCell ref="AF145:AH145"/>
    <mergeCell ref="AI145:AK145"/>
    <mergeCell ref="AL145:AN145"/>
    <mergeCell ref="B146:D146"/>
    <mergeCell ref="E146:G146"/>
    <mergeCell ref="L146:N146"/>
    <mergeCell ref="O146:Q146"/>
    <mergeCell ref="R146:T146"/>
    <mergeCell ref="V146:X146"/>
    <mergeCell ref="Y146:AA146"/>
    <mergeCell ref="I137:K147"/>
    <mergeCell ref="B139:D139"/>
    <mergeCell ref="E139:G139"/>
    <mergeCell ref="L139:N139"/>
    <mergeCell ref="E143:G143"/>
    <mergeCell ref="L143:N143"/>
    <mergeCell ref="O143:Q143"/>
    <mergeCell ref="R143:T143"/>
    <mergeCell ref="O137:Q137"/>
    <mergeCell ref="R137:T137"/>
    <mergeCell ref="V137:X137"/>
    <mergeCell ref="Y137:AA137"/>
    <mergeCell ref="AC137:AE147"/>
    <mergeCell ref="O139:Q139"/>
    <mergeCell ref="R139:T139"/>
    <mergeCell ref="V139:X139"/>
    <mergeCell ref="Y139:AA139"/>
    <mergeCell ref="AF144:AH144"/>
    <mergeCell ref="AI144:AK144"/>
    <mergeCell ref="AL144:AN144"/>
    <mergeCell ref="B145:D145"/>
    <mergeCell ref="E145:G145"/>
    <mergeCell ref="L145:N145"/>
    <mergeCell ref="O145:Q145"/>
    <mergeCell ref="R145:T145"/>
    <mergeCell ref="V145:X145"/>
    <mergeCell ref="Y145:AA145"/>
    <mergeCell ref="AF143:AH143"/>
    <mergeCell ref="AI143:AK143"/>
    <mergeCell ref="AL143:AN143"/>
    <mergeCell ref="B144:D144"/>
    <mergeCell ref="E144:G144"/>
    <mergeCell ref="L144:N144"/>
    <mergeCell ref="O144:Q144"/>
    <mergeCell ref="R144:T144"/>
    <mergeCell ref="V144:X144"/>
    <mergeCell ref="Y144:AA144"/>
    <mergeCell ref="O140:Q140"/>
    <mergeCell ref="R140:T140"/>
    <mergeCell ref="V140:X140"/>
    <mergeCell ref="B132:AN132"/>
    <mergeCell ref="B133:AN133"/>
    <mergeCell ref="B134:AN134"/>
    <mergeCell ref="B135:AN135"/>
    <mergeCell ref="B136:T136"/>
    <mergeCell ref="U136:U166"/>
    <mergeCell ref="V136:AN136"/>
    <mergeCell ref="B137:D137"/>
    <mergeCell ref="E137:G137"/>
    <mergeCell ref="V143:X143"/>
    <mergeCell ref="Y143:AA143"/>
    <mergeCell ref="AF141:AH141"/>
    <mergeCell ref="AI141:AK141"/>
    <mergeCell ref="AL141:AN141"/>
    <mergeCell ref="B142:D142"/>
    <mergeCell ref="E142:G142"/>
    <mergeCell ref="L142:N142"/>
    <mergeCell ref="O142:Q142"/>
    <mergeCell ref="R142:T142"/>
    <mergeCell ref="V142:X142"/>
    <mergeCell ref="Y142:AA142"/>
    <mergeCell ref="AF137:AH137"/>
    <mergeCell ref="AI137:AK137"/>
    <mergeCell ref="AL137:AN137"/>
    <mergeCell ref="B138:D138"/>
    <mergeCell ref="E138:G138"/>
    <mergeCell ref="L138:N138"/>
    <mergeCell ref="O138:Q138"/>
    <mergeCell ref="R138:T138"/>
    <mergeCell ref="V138:X138"/>
    <mergeCell ref="Y138:AA138"/>
    <mergeCell ref="L137:N137"/>
    <mergeCell ref="AF138:AH138"/>
    <mergeCell ref="AI138:AK138"/>
    <mergeCell ref="AL138:AN138"/>
    <mergeCell ref="AF140:AH140"/>
    <mergeCell ref="AI140:AK140"/>
    <mergeCell ref="AL140:AN140"/>
    <mergeCell ref="B141:D141"/>
    <mergeCell ref="E141:G141"/>
    <mergeCell ref="L141:N141"/>
    <mergeCell ref="O141:Q141"/>
    <mergeCell ref="R141:T141"/>
    <mergeCell ref="V141:X141"/>
    <mergeCell ref="Y141:AA141"/>
    <mergeCell ref="AF139:AH139"/>
    <mergeCell ref="AI139:AK139"/>
    <mergeCell ref="AL139:AN139"/>
    <mergeCell ref="B140:D140"/>
    <mergeCell ref="E140:G140"/>
    <mergeCell ref="L140:N140"/>
    <mergeCell ref="Y140:AA140"/>
    <mergeCell ref="Y128:AA128"/>
    <mergeCell ref="AF128:AH128"/>
    <mergeCell ref="AI128:AK128"/>
    <mergeCell ref="AL128:AN128"/>
    <mergeCell ref="B129:H129"/>
    <mergeCell ref="L129:M129"/>
    <mergeCell ref="N129:Q129"/>
    <mergeCell ref="R129:T131"/>
    <mergeCell ref="V129:AB129"/>
    <mergeCell ref="Y127:AA127"/>
    <mergeCell ref="AF127:AH127"/>
    <mergeCell ref="AI127:AK127"/>
    <mergeCell ref="AL127:AN127"/>
    <mergeCell ref="B128:D128"/>
    <mergeCell ref="E128:G128"/>
    <mergeCell ref="L128:N128"/>
    <mergeCell ref="O128:Q128"/>
    <mergeCell ref="R128:T128"/>
    <mergeCell ref="V128:X128"/>
    <mergeCell ref="AF130:AG130"/>
    <mergeCell ref="AH130:AK130"/>
    <mergeCell ref="B131:M131"/>
    <mergeCell ref="N131:Q131"/>
    <mergeCell ref="V131:AG131"/>
    <mergeCell ref="AH131:AK131"/>
    <mergeCell ref="AF129:AG129"/>
    <mergeCell ref="AH129:AK129"/>
    <mergeCell ref="AL129:AN131"/>
    <mergeCell ref="B130:H130"/>
    <mergeCell ref="L130:M130"/>
    <mergeCell ref="N130:Q130"/>
    <mergeCell ref="V130:AB130"/>
    <mergeCell ref="Y126:AA126"/>
    <mergeCell ref="AF126:AH126"/>
    <mergeCell ref="AI126:AK126"/>
    <mergeCell ref="AL126:AN126"/>
    <mergeCell ref="B127:D127"/>
    <mergeCell ref="E127:G127"/>
    <mergeCell ref="L127:N127"/>
    <mergeCell ref="O127:Q127"/>
    <mergeCell ref="R127:T127"/>
    <mergeCell ref="V127:X127"/>
    <mergeCell ref="Y125:AA125"/>
    <mergeCell ref="AF125:AH125"/>
    <mergeCell ref="AI125:AK125"/>
    <mergeCell ref="AL125:AN125"/>
    <mergeCell ref="B126:D126"/>
    <mergeCell ref="E126:G126"/>
    <mergeCell ref="L126:N126"/>
    <mergeCell ref="O126:Q126"/>
    <mergeCell ref="R126:T126"/>
    <mergeCell ref="V126:X126"/>
    <mergeCell ref="V122:X122"/>
    <mergeCell ref="Y124:AA124"/>
    <mergeCell ref="AF124:AH124"/>
    <mergeCell ref="AI124:AK124"/>
    <mergeCell ref="AL124:AN124"/>
    <mergeCell ref="B125:D125"/>
    <mergeCell ref="E125:G125"/>
    <mergeCell ref="L125:N125"/>
    <mergeCell ref="O125:Q125"/>
    <mergeCell ref="R125:T125"/>
    <mergeCell ref="V125:X125"/>
    <mergeCell ref="Y123:AA123"/>
    <mergeCell ref="AF123:AH123"/>
    <mergeCell ref="AI123:AK123"/>
    <mergeCell ref="AL123:AN123"/>
    <mergeCell ref="B124:D124"/>
    <mergeCell ref="E124:G124"/>
    <mergeCell ref="L124:N124"/>
    <mergeCell ref="O124:Q124"/>
    <mergeCell ref="R124:T124"/>
    <mergeCell ref="V124:X124"/>
    <mergeCell ref="O120:Q120"/>
    <mergeCell ref="R120:T120"/>
    <mergeCell ref="V120:X120"/>
    <mergeCell ref="AC118:AE128"/>
    <mergeCell ref="AF118:AH118"/>
    <mergeCell ref="AI118:AK118"/>
    <mergeCell ref="AL118:AN118"/>
    <mergeCell ref="B119:D119"/>
    <mergeCell ref="E119:G119"/>
    <mergeCell ref="L119:N119"/>
    <mergeCell ref="O119:Q119"/>
    <mergeCell ref="R119:T119"/>
    <mergeCell ref="V119:X119"/>
    <mergeCell ref="Y122:AA122"/>
    <mergeCell ref="AF122:AH122"/>
    <mergeCell ref="AI122:AK122"/>
    <mergeCell ref="AL122:AN122"/>
    <mergeCell ref="B123:D123"/>
    <mergeCell ref="E123:G123"/>
    <mergeCell ref="L123:N123"/>
    <mergeCell ref="O123:Q123"/>
    <mergeCell ref="R123:T123"/>
    <mergeCell ref="V123:X123"/>
    <mergeCell ref="Y121:AA121"/>
    <mergeCell ref="AF121:AH121"/>
    <mergeCell ref="AI121:AK121"/>
    <mergeCell ref="AL121:AN121"/>
    <mergeCell ref="B122:D122"/>
    <mergeCell ref="E122:G122"/>
    <mergeCell ref="L122:N122"/>
    <mergeCell ref="O122:Q122"/>
    <mergeCell ref="R122:T122"/>
    <mergeCell ref="B118:D118"/>
    <mergeCell ref="E118:G118"/>
    <mergeCell ref="I118:K128"/>
    <mergeCell ref="L118:N118"/>
    <mergeCell ref="O118:Q118"/>
    <mergeCell ref="R118:T118"/>
    <mergeCell ref="V118:X118"/>
    <mergeCell ref="Y118:AA118"/>
    <mergeCell ref="AH114:AK114"/>
    <mergeCell ref="B115:M115"/>
    <mergeCell ref="N115:Q115"/>
    <mergeCell ref="V115:AG115"/>
    <mergeCell ref="AH115:AK115"/>
    <mergeCell ref="B116:T116"/>
    <mergeCell ref="V116:AN116"/>
    <mergeCell ref="Y120:AA120"/>
    <mergeCell ref="AF120:AH120"/>
    <mergeCell ref="AI120:AK120"/>
    <mergeCell ref="AL120:AN120"/>
    <mergeCell ref="B121:D121"/>
    <mergeCell ref="E121:G121"/>
    <mergeCell ref="L121:N121"/>
    <mergeCell ref="O121:Q121"/>
    <mergeCell ref="R121:T121"/>
    <mergeCell ref="V121:X121"/>
    <mergeCell ref="Y119:AA119"/>
    <mergeCell ref="AF119:AH119"/>
    <mergeCell ref="AI119:AK119"/>
    <mergeCell ref="AL119:AN119"/>
    <mergeCell ref="B120:D120"/>
    <mergeCell ref="E120:G120"/>
    <mergeCell ref="L120:N120"/>
    <mergeCell ref="AF113:AG113"/>
    <mergeCell ref="AH113:AK113"/>
    <mergeCell ref="AL113:AN115"/>
    <mergeCell ref="B114:H114"/>
    <mergeCell ref="L114:M114"/>
    <mergeCell ref="N114:Q114"/>
    <mergeCell ref="V114:AB114"/>
    <mergeCell ref="AF114:AG114"/>
    <mergeCell ref="AF112:AH112"/>
    <mergeCell ref="AI112:AK112"/>
    <mergeCell ref="AL112:AN112"/>
    <mergeCell ref="B113:H113"/>
    <mergeCell ref="L113:M113"/>
    <mergeCell ref="N113:Q113"/>
    <mergeCell ref="R113:T115"/>
    <mergeCell ref="V113:AB113"/>
    <mergeCell ref="B117:T117"/>
    <mergeCell ref="V117:AN117"/>
    <mergeCell ref="B112:D112"/>
    <mergeCell ref="E112:G112"/>
    <mergeCell ref="L112:N112"/>
    <mergeCell ref="O112:Q112"/>
    <mergeCell ref="R112:T112"/>
    <mergeCell ref="V112:X112"/>
    <mergeCell ref="Y112:AA112"/>
    <mergeCell ref="AF110:AH110"/>
    <mergeCell ref="AI110:AK110"/>
    <mergeCell ref="AL110:AN110"/>
    <mergeCell ref="B111:D111"/>
    <mergeCell ref="E111:G111"/>
    <mergeCell ref="L111:N111"/>
    <mergeCell ref="O111:Q111"/>
    <mergeCell ref="R111:T111"/>
    <mergeCell ref="V111:X111"/>
    <mergeCell ref="Y111:AA111"/>
    <mergeCell ref="I102:K112"/>
    <mergeCell ref="B104:D104"/>
    <mergeCell ref="E104:G104"/>
    <mergeCell ref="L104:N104"/>
    <mergeCell ref="E108:G108"/>
    <mergeCell ref="L108:N108"/>
    <mergeCell ref="O108:Q108"/>
    <mergeCell ref="R108:T108"/>
    <mergeCell ref="B110:D110"/>
    <mergeCell ref="E110:G110"/>
    <mergeCell ref="L110:N110"/>
    <mergeCell ref="O110:Q110"/>
    <mergeCell ref="R110:T110"/>
    <mergeCell ref="V110:X110"/>
    <mergeCell ref="Y110:AA110"/>
    <mergeCell ref="AF108:AH108"/>
    <mergeCell ref="AI108:AK108"/>
    <mergeCell ref="AL108:AN108"/>
    <mergeCell ref="B109:D109"/>
    <mergeCell ref="E109:G109"/>
    <mergeCell ref="L109:N109"/>
    <mergeCell ref="O109:Q109"/>
    <mergeCell ref="R109:T109"/>
    <mergeCell ref="V109:X109"/>
    <mergeCell ref="Y109:AA109"/>
    <mergeCell ref="B108:D108"/>
    <mergeCell ref="O103:Q103"/>
    <mergeCell ref="R103:T103"/>
    <mergeCell ref="V103:X103"/>
    <mergeCell ref="Y103:AA103"/>
    <mergeCell ref="L102:N102"/>
    <mergeCell ref="O102:Q102"/>
    <mergeCell ref="R102:T102"/>
    <mergeCell ref="V102:X102"/>
    <mergeCell ref="Y102:AA102"/>
    <mergeCell ref="AC102:AE112"/>
    <mergeCell ref="O104:Q104"/>
    <mergeCell ref="R104:T104"/>
    <mergeCell ref="V104:X104"/>
    <mergeCell ref="Y104:AA104"/>
    <mergeCell ref="B106:D106"/>
    <mergeCell ref="E106:G106"/>
    <mergeCell ref="L106:N106"/>
    <mergeCell ref="B105:D105"/>
    <mergeCell ref="E105:G105"/>
    <mergeCell ref="L105:N105"/>
    <mergeCell ref="B102:D102"/>
    <mergeCell ref="E102:G102"/>
    <mergeCell ref="B103:D103"/>
    <mergeCell ref="E103:G103"/>
    <mergeCell ref="L103:N103"/>
    <mergeCell ref="AF109:AH109"/>
    <mergeCell ref="AI109:AK109"/>
    <mergeCell ref="AL109:AN109"/>
    <mergeCell ref="O105:Q105"/>
    <mergeCell ref="R105:T105"/>
    <mergeCell ref="V105:X105"/>
    <mergeCell ref="AF107:AH107"/>
    <mergeCell ref="AI107:AK107"/>
    <mergeCell ref="AL107:AN107"/>
    <mergeCell ref="AF111:AH111"/>
    <mergeCell ref="AI111:AK111"/>
    <mergeCell ref="AL111:AN111"/>
    <mergeCell ref="AF103:AH103"/>
    <mergeCell ref="AI103:AK103"/>
    <mergeCell ref="AL103:AN103"/>
    <mergeCell ref="AF105:AH105"/>
    <mergeCell ref="AI105:AK105"/>
    <mergeCell ref="AL105:AN105"/>
    <mergeCell ref="O106:Q106"/>
    <mergeCell ref="R106:T106"/>
    <mergeCell ref="V106:X106"/>
    <mergeCell ref="Y106:AA106"/>
    <mergeCell ref="AF104:AH104"/>
    <mergeCell ref="AI104:AK104"/>
    <mergeCell ref="AL104:AN104"/>
    <mergeCell ref="Y105:AA105"/>
    <mergeCell ref="U101:U131"/>
    <mergeCell ref="V101:AN101"/>
    <mergeCell ref="V108:X108"/>
    <mergeCell ref="Y108:AA108"/>
    <mergeCell ref="AF106:AH106"/>
    <mergeCell ref="AI106:AK106"/>
    <mergeCell ref="AL106:AN106"/>
    <mergeCell ref="B107:D107"/>
    <mergeCell ref="E107:G107"/>
    <mergeCell ref="L107:N107"/>
    <mergeCell ref="Y93:AA93"/>
    <mergeCell ref="AF93:AH93"/>
    <mergeCell ref="AI93:AK93"/>
    <mergeCell ref="AL93:AN93"/>
    <mergeCell ref="B94:H94"/>
    <mergeCell ref="L94:M94"/>
    <mergeCell ref="N94:Q94"/>
    <mergeCell ref="R94:T96"/>
    <mergeCell ref="V94:AB94"/>
    <mergeCell ref="Y92:AA92"/>
    <mergeCell ref="AF92:AH92"/>
    <mergeCell ref="AI92:AK92"/>
    <mergeCell ref="AL92:AN92"/>
    <mergeCell ref="B93:D93"/>
    <mergeCell ref="E93:G93"/>
    <mergeCell ref="L93:N93"/>
    <mergeCell ref="O93:Q93"/>
    <mergeCell ref="R93:T93"/>
    <mergeCell ref="V93:X93"/>
    <mergeCell ref="AF95:AG95"/>
    <mergeCell ref="AH95:AK95"/>
    <mergeCell ref="B96:M96"/>
    <mergeCell ref="N96:Q96"/>
    <mergeCell ref="V96:AG96"/>
    <mergeCell ref="AH96:AK96"/>
    <mergeCell ref="AF94:AG94"/>
    <mergeCell ref="AH94:AK94"/>
    <mergeCell ref="AL94:AN96"/>
    <mergeCell ref="B95:H95"/>
    <mergeCell ref="L95:M95"/>
    <mergeCell ref="N95:Q95"/>
    <mergeCell ref="V95:AB95"/>
    <mergeCell ref="Y91:AA91"/>
    <mergeCell ref="AF91:AH91"/>
    <mergeCell ref="AI91:AK91"/>
    <mergeCell ref="AL91:AN91"/>
    <mergeCell ref="B92:D92"/>
    <mergeCell ref="E92:G92"/>
    <mergeCell ref="L92:N92"/>
    <mergeCell ref="O92:Q92"/>
    <mergeCell ref="R92:T92"/>
    <mergeCell ref="V92:X92"/>
    <mergeCell ref="Y90:AA90"/>
    <mergeCell ref="AF90:AH90"/>
    <mergeCell ref="AI90:AK90"/>
    <mergeCell ref="AL90:AN90"/>
    <mergeCell ref="B91:D91"/>
    <mergeCell ref="E91:G91"/>
    <mergeCell ref="L91:N91"/>
    <mergeCell ref="O91:Q91"/>
    <mergeCell ref="R91:T91"/>
    <mergeCell ref="V91:X91"/>
    <mergeCell ref="V87:X87"/>
    <mergeCell ref="Y89:AA89"/>
    <mergeCell ref="AF89:AH89"/>
    <mergeCell ref="AI89:AK89"/>
    <mergeCell ref="AL89:AN89"/>
    <mergeCell ref="B90:D90"/>
    <mergeCell ref="E90:G90"/>
    <mergeCell ref="L90:N90"/>
    <mergeCell ref="O90:Q90"/>
    <mergeCell ref="R90:T90"/>
    <mergeCell ref="V90:X90"/>
    <mergeCell ref="Y88:AA88"/>
    <mergeCell ref="AF88:AH88"/>
    <mergeCell ref="AI88:AK88"/>
    <mergeCell ref="AL88:AN88"/>
    <mergeCell ref="B89:D89"/>
    <mergeCell ref="E89:G89"/>
    <mergeCell ref="L89:N89"/>
    <mergeCell ref="O89:Q89"/>
    <mergeCell ref="R89:T89"/>
    <mergeCell ref="V89:X89"/>
    <mergeCell ref="O85:Q85"/>
    <mergeCell ref="R85:T85"/>
    <mergeCell ref="V85:X85"/>
    <mergeCell ref="AC83:AE93"/>
    <mergeCell ref="AF83:AH83"/>
    <mergeCell ref="AI83:AK83"/>
    <mergeCell ref="AL83:AN83"/>
    <mergeCell ref="B84:D84"/>
    <mergeCell ref="E84:G84"/>
    <mergeCell ref="L84:N84"/>
    <mergeCell ref="O84:Q84"/>
    <mergeCell ref="R84:T84"/>
    <mergeCell ref="V84:X84"/>
    <mergeCell ref="Y87:AA87"/>
    <mergeCell ref="AF87:AH87"/>
    <mergeCell ref="AI87:AK87"/>
    <mergeCell ref="AL87:AN87"/>
    <mergeCell ref="B88:D88"/>
    <mergeCell ref="E88:G88"/>
    <mergeCell ref="L88:N88"/>
    <mergeCell ref="O88:Q88"/>
    <mergeCell ref="R88:T88"/>
    <mergeCell ref="V88:X88"/>
    <mergeCell ref="Y86:AA86"/>
    <mergeCell ref="AF86:AH86"/>
    <mergeCell ref="AI86:AK86"/>
    <mergeCell ref="AL86:AN86"/>
    <mergeCell ref="B87:D87"/>
    <mergeCell ref="E87:G87"/>
    <mergeCell ref="L87:N87"/>
    <mergeCell ref="O87:Q87"/>
    <mergeCell ref="R87:T87"/>
    <mergeCell ref="B83:D83"/>
    <mergeCell ref="E83:G83"/>
    <mergeCell ref="I83:K93"/>
    <mergeCell ref="L83:N83"/>
    <mergeCell ref="O83:Q83"/>
    <mergeCell ref="R83:T83"/>
    <mergeCell ref="V83:X83"/>
    <mergeCell ref="Y83:AA83"/>
    <mergeCell ref="AH79:AK79"/>
    <mergeCell ref="B80:M80"/>
    <mergeCell ref="N80:Q80"/>
    <mergeCell ref="V80:AG80"/>
    <mergeCell ref="AH80:AK80"/>
    <mergeCell ref="B81:T81"/>
    <mergeCell ref="V81:AN81"/>
    <mergeCell ref="Y85:AA85"/>
    <mergeCell ref="AF85:AH85"/>
    <mergeCell ref="AI85:AK85"/>
    <mergeCell ref="AL85:AN85"/>
    <mergeCell ref="B86:D86"/>
    <mergeCell ref="E86:G86"/>
    <mergeCell ref="L86:N86"/>
    <mergeCell ref="O86:Q86"/>
    <mergeCell ref="R86:T86"/>
    <mergeCell ref="V86:X86"/>
    <mergeCell ref="Y84:AA84"/>
    <mergeCell ref="AF84:AH84"/>
    <mergeCell ref="AI84:AK84"/>
    <mergeCell ref="AL84:AN84"/>
    <mergeCell ref="B85:D85"/>
    <mergeCell ref="E85:G85"/>
    <mergeCell ref="L85:N85"/>
    <mergeCell ref="AF78:AG78"/>
    <mergeCell ref="AH78:AK78"/>
    <mergeCell ref="AL78:AN80"/>
    <mergeCell ref="B79:H79"/>
    <mergeCell ref="L79:M79"/>
    <mergeCell ref="N79:Q79"/>
    <mergeCell ref="V79:AB79"/>
    <mergeCell ref="AF79:AG79"/>
    <mergeCell ref="AF77:AH77"/>
    <mergeCell ref="AI77:AK77"/>
    <mergeCell ref="AL77:AN77"/>
    <mergeCell ref="B78:H78"/>
    <mergeCell ref="L78:M78"/>
    <mergeCell ref="N78:Q78"/>
    <mergeCell ref="R78:T80"/>
    <mergeCell ref="V78:AB78"/>
    <mergeCell ref="B82:T82"/>
    <mergeCell ref="V82:AN82"/>
    <mergeCell ref="AF72:AH72"/>
    <mergeCell ref="AI72:AK72"/>
    <mergeCell ref="AL72:AN72"/>
    <mergeCell ref="B73:D73"/>
    <mergeCell ref="AF76:AH76"/>
    <mergeCell ref="AI76:AK76"/>
    <mergeCell ref="AL76:AN76"/>
    <mergeCell ref="B77:D77"/>
    <mergeCell ref="E77:G77"/>
    <mergeCell ref="L77:N77"/>
    <mergeCell ref="O77:Q77"/>
    <mergeCell ref="R77:T77"/>
    <mergeCell ref="V77:X77"/>
    <mergeCell ref="Y77:AA77"/>
    <mergeCell ref="AF75:AH75"/>
    <mergeCell ref="AI75:AK75"/>
    <mergeCell ref="AL75:AN75"/>
    <mergeCell ref="B76:D76"/>
    <mergeCell ref="E76:G76"/>
    <mergeCell ref="L76:N76"/>
    <mergeCell ref="O76:Q76"/>
    <mergeCell ref="R76:T76"/>
    <mergeCell ref="V76:X76"/>
    <mergeCell ref="Y76:AA76"/>
    <mergeCell ref="I67:K77"/>
    <mergeCell ref="B69:D69"/>
    <mergeCell ref="E69:G69"/>
    <mergeCell ref="L69:N69"/>
    <mergeCell ref="E73:G73"/>
    <mergeCell ref="L73:N73"/>
    <mergeCell ref="O73:Q73"/>
    <mergeCell ref="R73:T73"/>
    <mergeCell ref="O67:Q67"/>
    <mergeCell ref="R67:T67"/>
    <mergeCell ref="V67:X67"/>
    <mergeCell ref="Y67:AA67"/>
    <mergeCell ref="AC67:AE77"/>
    <mergeCell ref="O69:Q69"/>
    <mergeCell ref="R69:T69"/>
    <mergeCell ref="V69:X69"/>
    <mergeCell ref="Y69:AA69"/>
    <mergeCell ref="AF74:AH74"/>
    <mergeCell ref="AI74:AK74"/>
    <mergeCell ref="AL74:AN74"/>
    <mergeCell ref="B75:D75"/>
    <mergeCell ref="E75:G75"/>
    <mergeCell ref="L75:N75"/>
    <mergeCell ref="O75:Q75"/>
    <mergeCell ref="R75:T75"/>
    <mergeCell ref="V75:X75"/>
    <mergeCell ref="Y75:AA75"/>
    <mergeCell ref="AF73:AH73"/>
    <mergeCell ref="AI73:AK73"/>
    <mergeCell ref="AL73:AN73"/>
    <mergeCell ref="B74:D74"/>
    <mergeCell ref="E74:G74"/>
    <mergeCell ref="L74:N74"/>
    <mergeCell ref="O74:Q74"/>
    <mergeCell ref="R74:T74"/>
    <mergeCell ref="V74:X74"/>
    <mergeCell ref="Y74:AA74"/>
    <mergeCell ref="O70:Q70"/>
    <mergeCell ref="R70:T70"/>
    <mergeCell ref="V70:X70"/>
    <mergeCell ref="B62:AN62"/>
    <mergeCell ref="B63:AN63"/>
    <mergeCell ref="B64:AN64"/>
    <mergeCell ref="B65:AN65"/>
    <mergeCell ref="B66:T66"/>
    <mergeCell ref="U66:U96"/>
    <mergeCell ref="V66:AN66"/>
    <mergeCell ref="B67:D67"/>
    <mergeCell ref="E67:G67"/>
    <mergeCell ref="V73:X73"/>
    <mergeCell ref="Y73:AA73"/>
    <mergeCell ref="AF71:AH71"/>
    <mergeCell ref="AI71:AK71"/>
    <mergeCell ref="AL71:AN71"/>
    <mergeCell ref="B72:D72"/>
    <mergeCell ref="E72:G72"/>
    <mergeCell ref="L72:N72"/>
    <mergeCell ref="O72:Q72"/>
    <mergeCell ref="R72:T72"/>
    <mergeCell ref="V72:X72"/>
    <mergeCell ref="Y72:AA72"/>
    <mergeCell ref="AF67:AH67"/>
    <mergeCell ref="AI67:AK67"/>
    <mergeCell ref="AL67:AN67"/>
    <mergeCell ref="B68:D68"/>
    <mergeCell ref="E68:G68"/>
    <mergeCell ref="L68:N68"/>
    <mergeCell ref="O68:Q68"/>
    <mergeCell ref="R68:T68"/>
    <mergeCell ref="V68:X68"/>
    <mergeCell ref="Y68:AA68"/>
    <mergeCell ref="L67:N67"/>
    <mergeCell ref="AF68:AH68"/>
    <mergeCell ref="AI68:AK68"/>
    <mergeCell ref="AL68:AN68"/>
    <mergeCell ref="AF70:AH70"/>
    <mergeCell ref="AI70:AK70"/>
    <mergeCell ref="AL70:AN70"/>
    <mergeCell ref="B71:D71"/>
    <mergeCell ref="E71:G71"/>
    <mergeCell ref="L71:N71"/>
    <mergeCell ref="O71:Q71"/>
    <mergeCell ref="R71:T71"/>
    <mergeCell ref="V71:X71"/>
    <mergeCell ref="Y71:AA71"/>
    <mergeCell ref="AF69:AH69"/>
    <mergeCell ref="AI69:AK69"/>
    <mergeCell ref="AL69:AN69"/>
    <mergeCell ref="B70:D70"/>
    <mergeCell ref="E70:G70"/>
    <mergeCell ref="L70:N70"/>
    <mergeCell ref="Y70:AA70"/>
    <mergeCell ref="Y58:AA58"/>
    <mergeCell ref="AF58:AH58"/>
    <mergeCell ref="AI58:AK58"/>
    <mergeCell ref="AL58:AN58"/>
    <mergeCell ref="B59:H59"/>
    <mergeCell ref="L59:M59"/>
    <mergeCell ref="N59:Q59"/>
    <mergeCell ref="R59:T61"/>
    <mergeCell ref="V59:AB59"/>
    <mergeCell ref="Y57:AA57"/>
    <mergeCell ref="AF57:AH57"/>
    <mergeCell ref="AI57:AK57"/>
    <mergeCell ref="AL57:AN57"/>
    <mergeCell ref="B58:D58"/>
    <mergeCell ref="E58:G58"/>
    <mergeCell ref="L58:N58"/>
    <mergeCell ref="O58:Q58"/>
    <mergeCell ref="R58:T58"/>
    <mergeCell ref="V58:X58"/>
    <mergeCell ref="AF60:AG60"/>
    <mergeCell ref="AH60:AK60"/>
    <mergeCell ref="B61:M61"/>
    <mergeCell ref="N61:Q61"/>
    <mergeCell ref="V61:AG61"/>
    <mergeCell ref="AH61:AK61"/>
    <mergeCell ref="AF59:AG59"/>
    <mergeCell ref="AH59:AK59"/>
    <mergeCell ref="AL59:AN61"/>
    <mergeCell ref="B60:H60"/>
    <mergeCell ref="L60:M60"/>
    <mergeCell ref="N60:Q60"/>
    <mergeCell ref="V60:AB60"/>
    <mergeCell ref="Y56:AA56"/>
    <mergeCell ref="AF56:AH56"/>
    <mergeCell ref="AI56:AK56"/>
    <mergeCell ref="AL56:AN56"/>
    <mergeCell ref="B57:D57"/>
    <mergeCell ref="E57:G57"/>
    <mergeCell ref="L57:N57"/>
    <mergeCell ref="O57:Q57"/>
    <mergeCell ref="R57:T57"/>
    <mergeCell ref="V57:X57"/>
    <mergeCell ref="Y55:AA55"/>
    <mergeCell ref="AF55:AH55"/>
    <mergeCell ref="AI55:AK55"/>
    <mergeCell ref="AL55:AN55"/>
    <mergeCell ref="B56:D56"/>
    <mergeCell ref="E56:G56"/>
    <mergeCell ref="L56:N56"/>
    <mergeCell ref="O56:Q56"/>
    <mergeCell ref="R56:T56"/>
    <mergeCell ref="V56:X56"/>
    <mergeCell ref="Y54:AA54"/>
    <mergeCell ref="AF54:AH54"/>
    <mergeCell ref="AI54:AK54"/>
    <mergeCell ref="AL54:AN54"/>
    <mergeCell ref="B55:D55"/>
    <mergeCell ref="E55:G55"/>
    <mergeCell ref="L55:N55"/>
    <mergeCell ref="O55:Q55"/>
    <mergeCell ref="R55:T55"/>
    <mergeCell ref="V55:X55"/>
    <mergeCell ref="Y53:AA53"/>
    <mergeCell ref="AF53:AH53"/>
    <mergeCell ref="AI53:AK53"/>
    <mergeCell ref="AL53:AN53"/>
    <mergeCell ref="B54:D54"/>
    <mergeCell ref="E54:G54"/>
    <mergeCell ref="L54:N54"/>
    <mergeCell ref="O54:Q54"/>
    <mergeCell ref="R54:T54"/>
    <mergeCell ref="V54:X54"/>
    <mergeCell ref="AF52:AH52"/>
    <mergeCell ref="AI52:AK52"/>
    <mergeCell ref="AL52:AN52"/>
    <mergeCell ref="B53:D53"/>
    <mergeCell ref="E53:G53"/>
    <mergeCell ref="L53:N53"/>
    <mergeCell ref="O53:Q53"/>
    <mergeCell ref="R53:T53"/>
    <mergeCell ref="V53:X53"/>
    <mergeCell ref="Y51:AA51"/>
    <mergeCell ref="AF51:AH51"/>
    <mergeCell ref="AI51:AK51"/>
    <mergeCell ref="AL51:AN51"/>
    <mergeCell ref="B52:D52"/>
    <mergeCell ref="E52:G52"/>
    <mergeCell ref="L52:N52"/>
    <mergeCell ref="O52:Q52"/>
    <mergeCell ref="R52:T52"/>
    <mergeCell ref="V52:X52"/>
    <mergeCell ref="L51:N51"/>
    <mergeCell ref="O51:Q51"/>
    <mergeCell ref="R51:T51"/>
    <mergeCell ref="V51:X51"/>
    <mergeCell ref="B50:D50"/>
    <mergeCell ref="E50:G50"/>
    <mergeCell ref="L50:N50"/>
    <mergeCell ref="O50:Q50"/>
    <mergeCell ref="R50:T50"/>
    <mergeCell ref="V50:X50"/>
    <mergeCell ref="B49:D49"/>
    <mergeCell ref="E49:G49"/>
    <mergeCell ref="L49:N49"/>
    <mergeCell ref="O49:Q49"/>
    <mergeCell ref="R49:T49"/>
    <mergeCell ref="V49:X49"/>
    <mergeCell ref="Y52:AA52"/>
    <mergeCell ref="B42:D42"/>
    <mergeCell ref="E42:G42"/>
    <mergeCell ref="L42:N42"/>
    <mergeCell ref="O42:Q42"/>
    <mergeCell ref="R42:T42"/>
    <mergeCell ref="V42:X42"/>
    <mergeCell ref="V48:X48"/>
    <mergeCell ref="Y48:AA48"/>
    <mergeCell ref="AC48:AE58"/>
    <mergeCell ref="AF48:AH48"/>
    <mergeCell ref="AI48:AK48"/>
    <mergeCell ref="AL48:AN48"/>
    <mergeCell ref="Y49:AA49"/>
    <mergeCell ref="AF49:AH49"/>
    <mergeCell ref="AI49:AK49"/>
    <mergeCell ref="AL49:AN49"/>
    <mergeCell ref="B46:AN46"/>
    <mergeCell ref="B47:T47"/>
    <mergeCell ref="U47:U61"/>
    <mergeCell ref="V47:AN47"/>
    <mergeCell ref="B48:D48"/>
    <mergeCell ref="E48:G48"/>
    <mergeCell ref="I48:K58"/>
    <mergeCell ref="L48:N48"/>
    <mergeCell ref="O48:Q48"/>
    <mergeCell ref="R48:T48"/>
    <mergeCell ref="Y50:AA50"/>
    <mergeCell ref="AF50:AH50"/>
    <mergeCell ref="AI50:AK50"/>
    <mergeCell ref="AL50:AN50"/>
    <mergeCell ref="B51:D51"/>
    <mergeCell ref="E51:G51"/>
    <mergeCell ref="AF44:AG44"/>
    <mergeCell ref="AH44:AK44"/>
    <mergeCell ref="B40:D40"/>
    <mergeCell ref="E40:G40"/>
    <mergeCell ref="L40:N40"/>
    <mergeCell ref="O40:Q40"/>
    <mergeCell ref="R40:T40"/>
    <mergeCell ref="V40:X40"/>
    <mergeCell ref="B45:M45"/>
    <mergeCell ref="N45:Q45"/>
    <mergeCell ref="V45:AG45"/>
    <mergeCell ref="AH45:AK45"/>
    <mergeCell ref="AF43:AG43"/>
    <mergeCell ref="AH43:AK43"/>
    <mergeCell ref="AL43:AN45"/>
    <mergeCell ref="B44:H44"/>
    <mergeCell ref="L44:M44"/>
    <mergeCell ref="N44:Q44"/>
    <mergeCell ref="V44:AB44"/>
    <mergeCell ref="Y42:AA42"/>
    <mergeCell ref="AF42:AH42"/>
    <mergeCell ref="AI42:AK42"/>
    <mergeCell ref="AL42:AN42"/>
    <mergeCell ref="B43:H43"/>
    <mergeCell ref="L43:M43"/>
    <mergeCell ref="N43:Q43"/>
    <mergeCell ref="R43:T45"/>
    <mergeCell ref="V43:AB43"/>
    <mergeCell ref="I44:K44"/>
    <mergeCell ref="AC44:AE44"/>
    <mergeCell ref="I43:K43"/>
    <mergeCell ref="AC43:AE43"/>
    <mergeCell ref="Y38:AA38"/>
    <mergeCell ref="AF38:AH38"/>
    <mergeCell ref="AI38:AK38"/>
    <mergeCell ref="AL38:AN38"/>
    <mergeCell ref="B39:D39"/>
    <mergeCell ref="E39:G39"/>
    <mergeCell ref="L39:N39"/>
    <mergeCell ref="O39:Q39"/>
    <mergeCell ref="R39:T39"/>
    <mergeCell ref="V39:X39"/>
    <mergeCell ref="Y41:AA41"/>
    <mergeCell ref="AF41:AH41"/>
    <mergeCell ref="AI41:AK41"/>
    <mergeCell ref="AL41:AN41"/>
    <mergeCell ref="B38:D38"/>
    <mergeCell ref="E38:G38"/>
    <mergeCell ref="L38:N38"/>
    <mergeCell ref="O38:Q38"/>
    <mergeCell ref="R38:T38"/>
    <mergeCell ref="V38:X38"/>
    <mergeCell ref="Y40:AA40"/>
    <mergeCell ref="AF40:AH40"/>
    <mergeCell ref="AI40:AK40"/>
    <mergeCell ref="AL40:AN40"/>
    <mergeCell ref="B41:D41"/>
    <mergeCell ref="E41:G41"/>
    <mergeCell ref="L41:N41"/>
    <mergeCell ref="O41:Q41"/>
    <mergeCell ref="R41:T41"/>
    <mergeCell ref="V41:X41"/>
    <mergeCell ref="Y36:AA36"/>
    <mergeCell ref="AF36:AH36"/>
    <mergeCell ref="AI36:AK36"/>
    <mergeCell ref="AL36:AN36"/>
    <mergeCell ref="B37:D37"/>
    <mergeCell ref="E37:G37"/>
    <mergeCell ref="L37:N37"/>
    <mergeCell ref="O37:Q37"/>
    <mergeCell ref="R37:T37"/>
    <mergeCell ref="V37:X37"/>
    <mergeCell ref="Y39:AA39"/>
    <mergeCell ref="AF39:AH39"/>
    <mergeCell ref="AI39:AK39"/>
    <mergeCell ref="AL39:AN39"/>
    <mergeCell ref="B32:D32"/>
    <mergeCell ref="E32:G32"/>
    <mergeCell ref="I32:K42"/>
    <mergeCell ref="L32:N32"/>
    <mergeCell ref="O32:Q32"/>
    <mergeCell ref="R32:T32"/>
    <mergeCell ref="B33:D33"/>
    <mergeCell ref="E33:G33"/>
    <mergeCell ref="L33:N33"/>
    <mergeCell ref="O33:Q33"/>
    <mergeCell ref="Y35:AA35"/>
    <mergeCell ref="AF35:AH35"/>
    <mergeCell ref="AI35:AK35"/>
    <mergeCell ref="AL35:AN35"/>
    <mergeCell ref="B36:D36"/>
    <mergeCell ref="E36:G36"/>
    <mergeCell ref="L36:N36"/>
    <mergeCell ref="O36:Q36"/>
    <mergeCell ref="R36:T36"/>
    <mergeCell ref="V36:X36"/>
    <mergeCell ref="B35:D35"/>
    <mergeCell ref="E35:G35"/>
    <mergeCell ref="L35:N35"/>
    <mergeCell ref="O35:Q35"/>
    <mergeCell ref="R35:T35"/>
    <mergeCell ref="V35:X35"/>
    <mergeCell ref="B34:D34"/>
    <mergeCell ref="E34:G34"/>
    <mergeCell ref="L34:N34"/>
    <mergeCell ref="O34:Q34"/>
    <mergeCell ref="R34:T34"/>
    <mergeCell ref="V34:X34"/>
    <mergeCell ref="V31:AN31"/>
    <mergeCell ref="R33:T33"/>
    <mergeCell ref="V33:X33"/>
    <mergeCell ref="Y33:AA33"/>
    <mergeCell ref="AF33:AH33"/>
    <mergeCell ref="AI33:AK33"/>
    <mergeCell ref="AL33:AN33"/>
    <mergeCell ref="V32:X32"/>
    <mergeCell ref="Y32:AA32"/>
    <mergeCell ref="AC32:AE42"/>
    <mergeCell ref="AF32:AH32"/>
    <mergeCell ref="AI32:AK32"/>
    <mergeCell ref="AL32:AN32"/>
    <mergeCell ref="Y34:AA34"/>
    <mergeCell ref="AF34:AH34"/>
    <mergeCell ref="AI34:AK34"/>
    <mergeCell ref="AL34:AN34"/>
    <mergeCell ref="Y37:AA37"/>
    <mergeCell ref="AF37:AH37"/>
    <mergeCell ref="AI37:AK37"/>
    <mergeCell ref="AL37:AN37"/>
    <mergeCell ref="B16:Y16"/>
    <mergeCell ref="B17:AN17"/>
    <mergeCell ref="B18:AN18"/>
    <mergeCell ref="U19:AN19"/>
    <mergeCell ref="U20:AI20"/>
    <mergeCell ref="AJ20:AK20"/>
    <mergeCell ref="AL20:AN20"/>
    <mergeCell ref="B13:AN13"/>
    <mergeCell ref="B14:K14"/>
    <mergeCell ref="B15:AN15"/>
    <mergeCell ref="A1:AO5"/>
    <mergeCell ref="A6:A202"/>
    <mergeCell ref="B6:AL6"/>
    <mergeCell ref="AO6:AO202"/>
    <mergeCell ref="B7:AN7"/>
    <mergeCell ref="B26:AN26"/>
    <mergeCell ref="B27:AN27"/>
    <mergeCell ref="B28:AN28"/>
    <mergeCell ref="B29:AN29"/>
    <mergeCell ref="B30:AN30"/>
    <mergeCell ref="B31:T31"/>
    <mergeCell ref="I94:K94"/>
    <mergeCell ref="AC95:AE95"/>
    <mergeCell ref="AC94:AE94"/>
    <mergeCell ref="I79:K79"/>
    <mergeCell ref="AC79:AE79"/>
    <mergeCell ref="AC78:AE78"/>
    <mergeCell ref="I78:K78"/>
    <mergeCell ref="I60:K60"/>
    <mergeCell ref="I59:K59"/>
    <mergeCell ref="AC60:AE60"/>
    <mergeCell ref="AC59:AE59"/>
    <mergeCell ref="I164:K164"/>
    <mergeCell ref="I165:K165"/>
    <mergeCell ref="AC165:AE165"/>
    <mergeCell ref="AC164:AE164"/>
    <mergeCell ref="I149:K149"/>
    <mergeCell ref="I148:K148"/>
    <mergeCell ref="AC149:AE149"/>
    <mergeCell ref="AC148:AE148"/>
    <mergeCell ref="I130:K130"/>
    <mergeCell ref="I129:K129"/>
    <mergeCell ref="AC130:AE130"/>
    <mergeCell ref="AC129:AE129"/>
    <mergeCell ref="I114:K114"/>
    <mergeCell ref="I113:K113"/>
    <mergeCell ref="AC114:AE114"/>
    <mergeCell ref="AC113:AE113"/>
    <mergeCell ref="I95:K95"/>
    <mergeCell ref="B97:AN97"/>
    <mergeCell ref="B98:AN98"/>
    <mergeCell ref="B99:AN99"/>
    <mergeCell ref="B100:AN100"/>
    <mergeCell ref="B101:T101"/>
    <mergeCell ref="O107:Q107"/>
    <mergeCell ref="R107:T107"/>
    <mergeCell ref="V107:X107"/>
    <mergeCell ref="Y107:AA107"/>
    <mergeCell ref="AF102:AH102"/>
    <mergeCell ref="AI102:AK102"/>
    <mergeCell ref="AL102:AN102"/>
  </mergeCells>
  <printOptions horizontalCentered="1"/>
  <pageMargins left="0.23622047244094491" right="0.23622047244094491" top="0.15748031496062992" bottom="0.15748031496062992" header="0.11811023622047245" footer="0.11811023622047245"/>
  <pageSetup paperSize="9" scale="89" firstPageNumber="0" fitToHeight="0" orientation="portrait" horizontalDpi="300" verticalDpi="300" r:id="rId1"/>
  <headerFooter alignWithMargins="0">
    <oddHeader>&amp;R&amp;P</oddHeader>
  </headerFooter>
  <rowBreaks count="3" manualBreakCount="3">
    <brk id="61" max="40" man="1"/>
    <brk id="131" max="40" man="1"/>
    <brk id="202" max="4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tab_gua!$A$4:$A$30</xm:f>
          </x14:formula1>
          <xm:sqref>U23:AJ24</xm:sqref>
        </x14:dataValidation>
        <x14:dataValidation type="list" allowBlank="1" showInputMessage="1" showErrorMessage="1">
          <x14:formula1>
            <xm:f>tab_gua!$A$1:$A$2</xm:f>
          </x14:formula1>
          <xm:sqref>AJ21:AK22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topLeftCell="A4" zoomScale="130" zoomScaleNormal="130" workbookViewId="0">
      <selection activeCell="A57" sqref="A57"/>
    </sheetView>
  </sheetViews>
  <sheetFormatPr defaultRowHeight="12.75" x14ac:dyDescent="0.2"/>
  <cols>
    <col min="1" max="1" width="39.28515625" bestFit="1" customWidth="1"/>
    <col min="2" max="2" width="7.5703125" customWidth="1"/>
    <col min="3" max="3" width="5.28515625" style="1" customWidth="1"/>
    <col min="4" max="4" width="3.7109375" style="1" customWidth="1"/>
    <col min="5" max="5" width="5.7109375" style="1" customWidth="1"/>
    <col min="6" max="6" width="7.28515625" style="1" bestFit="1" customWidth="1"/>
    <col min="7" max="7" width="3.85546875" style="1" customWidth="1"/>
    <col min="8" max="11" width="3.7109375" style="1" customWidth="1"/>
    <col min="12" max="12" width="4" style="1" customWidth="1"/>
    <col min="13" max="13" width="3.7109375" style="1" customWidth="1"/>
    <col min="14" max="14" width="4.85546875" style="1" customWidth="1"/>
    <col min="15" max="15" width="3.7109375" style="1" customWidth="1"/>
    <col min="16" max="16" width="4.28515625" style="1" customWidth="1"/>
    <col min="17" max="17" width="3.28515625" style="1" customWidth="1"/>
    <col min="18" max="18" width="4.140625" style="1" customWidth="1"/>
    <col min="19" max="19" width="3.5703125" style="1" customWidth="1"/>
    <col min="20" max="20" width="4.140625" style="1" customWidth="1"/>
    <col min="21" max="21" width="3.5703125" style="1" customWidth="1"/>
    <col min="22" max="22" width="4.140625" style="1" customWidth="1"/>
    <col min="23" max="23" width="3.5703125" style="1" customWidth="1"/>
    <col min="24" max="26" width="4.140625" style="1" customWidth="1"/>
    <col min="27" max="27" width="5.140625" style="1" customWidth="1"/>
    <col min="28" max="28" width="4" style="1" customWidth="1"/>
    <col min="29" max="31" width="3.7109375" style="1" customWidth="1"/>
    <col min="32" max="36" width="3.7109375" customWidth="1"/>
  </cols>
  <sheetData>
    <row r="1" spans="1:2" s="1" customFormat="1" x14ac:dyDescent="0.2">
      <c r="A1" t="s">
        <v>14</v>
      </c>
      <c r="B1"/>
    </row>
    <row r="2" spans="1:2" s="1" customFormat="1" x14ac:dyDescent="0.2">
      <c r="A2" t="s">
        <v>9</v>
      </c>
      <c r="B2"/>
    </row>
    <row r="3" spans="1:2" s="1" customFormat="1" x14ac:dyDescent="0.2">
      <c r="A3" s="3"/>
      <c r="B3" s="3"/>
    </row>
    <row r="4" spans="1:2" s="1" customFormat="1" x14ac:dyDescent="0.2">
      <c r="A4" t="s">
        <v>89</v>
      </c>
      <c r="B4" s="2">
        <v>0</v>
      </c>
    </row>
    <row r="5" spans="1:2" s="1" customFormat="1" x14ac:dyDescent="0.2">
      <c r="A5" t="s">
        <v>76</v>
      </c>
      <c r="B5" s="2">
        <v>0</v>
      </c>
    </row>
    <row r="6" spans="1:2" s="1" customFormat="1" x14ac:dyDescent="0.2">
      <c r="A6" t="s">
        <v>15</v>
      </c>
      <c r="B6" s="2">
        <v>0.25</v>
      </c>
    </row>
    <row r="7" spans="1:2" s="1" customFormat="1" x14ac:dyDescent="0.2">
      <c r="A7" t="s">
        <v>16</v>
      </c>
      <c r="B7" s="2">
        <v>0.28000000000000003</v>
      </c>
    </row>
    <row r="8" spans="1:2" s="1" customFormat="1" x14ac:dyDescent="0.2">
      <c r="A8" t="s">
        <v>17</v>
      </c>
      <c r="B8" s="2">
        <v>0.3</v>
      </c>
    </row>
    <row r="9" spans="1:2" s="1" customFormat="1" x14ac:dyDescent="0.2">
      <c r="A9" t="s">
        <v>18</v>
      </c>
      <c r="B9" s="2">
        <v>0.25</v>
      </c>
    </row>
    <row r="10" spans="1:2" s="1" customFormat="1" x14ac:dyDescent="0.2">
      <c r="A10" t="s">
        <v>19</v>
      </c>
      <c r="B10" s="2">
        <v>0.28000000000000003</v>
      </c>
    </row>
    <row r="11" spans="1:2" s="1" customFormat="1" x14ac:dyDescent="0.2">
      <c r="A11" t="s">
        <v>20</v>
      </c>
      <c r="B11" s="2">
        <v>0.3</v>
      </c>
    </row>
    <row r="12" spans="1:2" s="1" customFormat="1" x14ac:dyDescent="0.2">
      <c r="A12" t="s">
        <v>21</v>
      </c>
      <c r="B12" s="2">
        <v>0.3</v>
      </c>
    </row>
    <row r="13" spans="1:2" s="1" customFormat="1" x14ac:dyDescent="0.2">
      <c r="A13" t="s">
        <v>22</v>
      </c>
      <c r="B13" s="2">
        <v>0.25</v>
      </c>
    </row>
    <row r="14" spans="1:2" s="1" customFormat="1" x14ac:dyDescent="0.2">
      <c r="A14" t="s">
        <v>23</v>
      </c>
      <c r="B14" s="2">
        <v>0.28000000000000003</v>
      </c>
    </row>
    <row r="15" spans="1:2" s="1" customFormat="1" x14ac:dyDescent="0.2">
      <c r="A15" t="s">
        <v>24</v>
      </c>
      <c r="B15" s="2">
        <v>0.3</v>
      </c>
    </row>
    <row r="16" spans="1:2" s="1" customFormat="1" x14ac:dyDescent="0.2">
      <c r="A16" t="s">
        <v>25</v>
      </c>
      <c r="B16" s="2">
        <v>0.3</v>
      </c>
    </row>
    <row r="17" spans="1:2" s="1" customFormat="1" x14ac:dyDescent="0.2">
      <c r="A17" t="s">
        <v>26</v>
      </c>
      <c r="B17" s="2">
        <v>0.3</v>
      </c>
    </row>
    <row r="18" spans="1:2" s="1" customFormat="1" x14ac:dyDescent="0.2">
      <c r="A18" t="s">
        <v>27</v>
      </c>
      <c r="B18" s="2">
        <v>0.3</v>
      </c>
    </row>
    <row r="19" spans="1:2" s="1" customFormat="1" x14ac:dyDescent="0.2">
      <c r="A19" t="s">
        <v>28</v>
      </c>
      <c r="B19" s="2">
        <v>0.3</v>
      </c>
    </row>
    <row r="20" spans="1:2" s="1" customFormat="1" x14ac:dyDescent="0.2">
      <c r="A20" t="s">
        <v>29</v>
      </c>
      <c r="B20" s="2">
        <v>0.3</v>
      </c>
    </row>
    <row r="21" spans="1:2" s="1" customFormat="1" x14ac:dyDescent="0.2">
      <c r="A21" t="s">
        <v>30</v>
      </c>
      <c r="B21" s="2">
        <v>0.3</v>
      </c>
    </row>
    <row r="22" spans="1:2" s="1" customFormat="1" x14ac:dyDescent="0.2">
      <c r="A22" t="s">
        <v>31</v>
      </c>
      <c r="B22" s="2">
        <v>0.3</v>
      </c>
    </row>
    <row r="23" spans="1:2" s="1" customFormat="1" x14ac:dyDescent="0.2">
      <c r="A23" t="s">
        <v>32</v>
      </c>
      <c r="B23" s="2">
        <v>0.25</v>
      </c>
    </row>
    <row r="24" spans="1:2" s="1" customFormat="1" x14ac:dyDescent="0.2">
      <c r="A24" t="s">
        <v>33</v>
      </c>
      <c r="B24" s="2">
        <v>0.25</v>
      </c>
    </row>
    <row r="25" spans="1:2" s="1" customFormat="1" x14ac:dyDescent="0.2">
      <c r="A25" t="s">
        <v>34</v>
      </c>
      <c r="B25" s="2">
        <v>0.25</v>
      </c>
    </row>
    <row r="26" spans="1:2" s="1" customFormat="1" x14ac:dyDescent="0.2">
      <c r="A26" t="s">
        <v>35</v>
      </c>
      <c r="B26" s="2">
        <v>0.28000000000000003</v>
      </c>
    </row>
    <row r="27" spans="1:2" s="1" customFormat="1" x14ac:dyDescent="0.2">
      <c r="A27" t="s">
        <v>36</v>
      </c>
      <c r="B27" s="2">
        <v>0.3</v>
      </c>
    </row>
    <row r="28" spans="1:2" s="1" customFormat="1" x14ac:dyDescent="0.2">
      <c r="A28" t="s">
        <v>37</v>
      </c>
      <c r="B28" s="2">
        <v>0.25</v>
      </c>
    </row>
    <row r="29" spans="1:2" s="1" customFormat="1" x14ac:dyDescent="0.2">
      <c r="A29" t="s">
        <v>38</v>
      </c>
      <c r="B29" s="2">
        <v>0.28000000000000003</v>
      </c>
    </row>
    <row r="30" spans="1:2" x14ac:dyDescent="0.2">
      <c r="A30" t="s">
        <v>99</v>
      </c>
      <c r="B30" s="2">
        <v>0.3</v>
      </c>
    </row>
    <row r="31" spans="1:2" s="1" customFormat="1" x14ac:dyDescent="0.2">
      <c r="A31" s="3"/>
      <c r="B31" s="3"/>
    </row>
    <row r="32" spans="1:2" s="1" customFormat="1" x14ac:dyDescent="0.2">
      <c r="A32" t="s">
        <v>88</v>
      </c>
      <c r="B32" s="2">
        <v>0</v>
      </c>
    </row>
    <row r="33" spans="1:2" s="1" customFormat="1" x14ac:dyDescent="0.2">
      <c r="A33" t="s">
        <v>15</v>
      </c>
      <c r="B33" s="2">
        <v>0.25</v>
      </c>
    </row>
    <row r="34" spans="1:2" s="1" customFormat="1" x14ac:dyDescent="0.2">
      <c r="A34" t="s">
        <v>16</v>
      </c>
      <c r="B34" s="2">
        <v>0.28000000000000003</v>
      </c>
    </row>
    <row r="35" spans="1:2" s="1" customFormat="1" x14ac:dyDescent="0.2">
      <c r="A35" t="s">
        <v>17</v>
      </c>
      <c r="B35" s="2">
        <v>0.3</v>
      </c>
    </row>
    <row r="36" spans="1:2" s="1" customFormat="1" x14ac:dyDescent="0.2">
      <c r="A36" t="s">
        <v>18</v>
      </c>
      <c r="B36" s="2">
        <v>0.25</v>
      </c>
    </row>
    <row r="37" spans="1:2" s="1" customFormat="1" x14ac:dyDescent="0.2">
      <c r="A37" t="s">
        <v>19</v>
      </c>
      <c r="B37" s="2">
        <v>0.28000000000000003</v>
      </c>
    </row>
    <row r="38" spans="1:2" s="1" customFormat="1" x14ac:dyDescent="0.2">
      <c r="A38" t="s">
        <v>20</v>
      </c>
      <c r="B38" s="2">
        <v>0.3</v>
      </c>
    </row>
    <row r="39" spans="1:2" s="1" customFormat="1" x14ac:dyDescent="0.2">
      <c r="A39" t="s">
        <v>21</v>
      </c>
      <c r="B39" s="2">
        <v>0.3</v>
      </c>
    </row>
    <row r="40" spans="1:2" s="1" customFormat="1" x14ac:dyDescent="0.2">
      <c r="A40" t="s">
        <v>22</v>
      </c>
      <c r="B40" s="2">
        <v>0.25</v>
      </c>
    </row>
    <row r="41" spans="1:2" s="1" customFormat="1" x14ac:dyDescent="0.2">
      <c r="A41" t="s">
        <v>23</v>
      </c>
      <c r="B41" s="2">
        <v>0.28000000000000003</v>
      </c>
    </row>
    <row r="42" spans="1:2" s="1" customFormat="1" x14ac:dyDescent="0.2">
      <c r="A42" t="s">
        <v>24</v>
      </c>
      <c r="B42" s="2">
        <v>0.3</v>
      </c>
    </row>
    <row r="43" spans="1:2" s="1" customFormat="1" x14ac:dyDescent="0.2">
      <c r="A43" t="s">
        <v>25</v>
      </c>
      <c r="B43" s="2">
        <v>0.3</v>
      </c>
    </row>
    <row r="44" spans="1:2" s="1" customFormat="1" x14ac:dyDescent="0.2">
      <c r="A44" t="s">
        <v>26</v>
      </c>
      <c r="B44" s="2">
        <v>0.3</v>
      </c>
    </row>
    <row r="45" spans="1:2" s="1" customFormat="1" x14ac:dyDescent="0.2">
      <c r="A45" t="s">
        <v>27</v>
      </c>
      <c r="B45" s="2">
        <v>0.3</v>
      </c>
    </row>
    <row r="46" spans="1:2" s="1" customFormat="1" x14ac:dyDescent="0.2">
      <c r="A46" t="s">
        <v>28</v>
      </c>
      <c r="B46" s="2">
        <v>0.3</v>
      </c>
    </row>
    <row r="47" spans="1:2" s="1" customFormat="1" x14ac:dyDescent="0.2">
      <c r="A47" t="s">
        <v>29</v>
      </c>
      <c r="B47" s="2">
        <v>0.3</v>
      </c>
    </row>
    <row r="48" spans="1:2" s="1" customFormat="1" x14ac:dyDescent="0.2">
      <c r="A48" t="s">
        <v>30</v>
      </c>
      <c r="B48" s="2">
        <v>0.3</v>
      </c>
    </row>
    <row r="49" spans="1:2" s="1" customFormat="1" x14ac:dyDescent="0.2">
      <c r="A49" t="s">
        <v>31</v>
      </c>
      <c r="B49" s="2">
        <v>0.3</v>
      </c>
    </row>
    <row r="50" spans="1:2" s="1" customFormat="1" x14ac:dyDescent="0.2">
      <c r="A50" t="s">
        <v>32</v>
      </c>
      <c r="B50" s="2">
        <v>0.25</v>
      </c>
    </row>
    <row r="51" spans="1:2" s="1" customFormat="1" x14ac:dyDescent="0.2">
      <c r="A51" t="s">
        <v>33</v>
      </c>
      <c r="B51" s="2">
        <v>0.25</v>
      </c>
    </row>
    <row r="52" spans="1:2" s="1" customFormat="1" x14ac:dyDescent="0.2">
      <c r="A52" t="s">
        <v>34</v>
      </c>
      <c r="B52" s="2">
        <v>0.25</v>
      </c>
    </row>
    <row r="53" spans="1:2" s="1" customFormat="1" x14ac:dyDescent="0.2">
      <c r="A53" t="s">
        <v>35</v>
      </c>
      <c r="B53" s="2">
        <v>0.28000000000000003</v>
      </c>
    </row>
    <row r="54" spans="1:2" s="1" customFormat="1" x14ac:dyDescent="0.2">
      <c r="A54" t="s">
        <v>36</v>
      </c>
      <c r="B54" s="2">
        <v>0.3</v>
      </c>
    </row>
    <row r="55" spans="1:2" s="1" customFormat="1" x14ac:dyDescent="0.2">
      <c r="A55" t="s">
        <v>37</v>
      </c>
      <c r="B55" s="2">
        <v>0.25</v>
      </c>
    </row>
    <row r="56" spans="1:2" s="1" customFormat="1" x14ac:dyDescent="0.2">
      <c r="A56" t="s">
        <v>38</v>
      </c>
      <c r="B56" s="2">
        <v>0.28000000000000003</v>
      </c>
    </row>
    <row r="57" spans="1:2" x14ac:dyDescent="0.2">
      <c r="A57" t="s">
        <v>99</v>
      </c>
      <c r="B57" s="2">
        <v>0.3</v>
      </c>
    </row>
    <row r="58" spans="1:2" s="1" customFormat="1" x14ac:dyDescent="0.2">
      <c r="A58" s="3"/>
      <c r="B58" s="3"/>
    </row>
  </sheetData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zoomScale="130" zoomScaleNormal="130" workbookViewId="0">
      <selection activeCell="G14" sqref="G14"/>
    </sheetView>
  </sheetViews>
  <sheetFormatPr defaultRowHeight="12.75" x14ac:dyDescent="0.2"/>
  <cols>
    <col min="1" max="1" width="42.28515625" bestFit="1" customWidth="1"/>
    <col min="2" max="2" width="7.5703125" customWidth="1"/>
    <col min="3" max="3" width="5.28515625" style="1" customWidth="1"/>
    <col min="4" max="4" width="3.7109375" style="1" customWidth="1"/>
    <col min="5" max="5" width="5.7109375" style="1" customWidth="1"/>
    <col min="6" max="6" width="7.28515625" style="1" bestFit="1" customWidth="1"/>
    <col min="7" max="7" width="3.85546875" style="1" customWidth="1"/>
    <col min="8" max="11" width="3.7109375" style="1" customWidth="1"/>
    <col min="12" max="12" width="4" style="1" customWidth="1"/>
    <col min="13" max="13" width="3.7109375" style="1" customWidth="1"/>
    <col min="14" max="14" width="4.85546875" style="1" customWidth="1"/>
    <col min="15" max="15" width="3.7109375" style="1" customWidth="1"/>
    <col min="16" max="16" width="4.28515625" style="1" customWidth="1"/>
    <col min="17" max="17" width="3.28515625" style="1" customWidth="1"/>
    <col min="18" max="18" width="4.140625" style="1" customWidth="1"/>
    <col min="19" max="19" width="3.5703125" style="1" customWidth="1"/>
    <col min="20" max="20" width="4.140625" style="1" customWidth="1"/>
    <col min="21" max="21" width="3.5703125" style="1" customWidth="1"/>
    <col min="22" max="22" width="4.140625" style="1" customWidth="1"/>
    <col min="23" max="23" width="3.5703125" style="1" customWidth="1"/>
    <col min="24" max="26" width="4.140625" style="1" customWidth="1"/>
    <col min="27" max="27" width="5.140625" style="1" customWidth="1"/>
    <col min="28" max="28" width="4" style="1" customWidth="1"/>
    <col min="29" max="31" width="3.7109375" style="1" customWidth="1"/>
    <col min="32" max="36" width="3.7109375" customWidth="1"/>
  </cols>
  <sheetData>
    <row r="1" spans="1:2" s="1" customFormat="1" x14ac:dyDescent="0.2">
      <c r="A1" t="s">
        <v>14</v>
      </c>
      <c r="B1"/>
    </row>
    <row r="2" spans="1:2" s="1" customFormat="1" x14ac:dyDescent="0.2">
      <c r="A2" t="s">
        <v>9</v>
      </c>
      <c r="B2"/>
    </row>
    <row r="3" spans="1:2" s="1" customFormat="1" x14ac:dyDescent="0.2">
      <c r="A3" s="3"/>
      <c r="B3" s="3"/>
    </row>
    <row r="4" spans="1:2" s="1" customFormat="1" x14ac:dyDescent="0.2">
      <c r="A4" t="s">
        <v>94</v>
      </c>
      <c r="B4" s="2">
        <v>0</v>
      </c>
    </row>
    <row r="5" spans="1:2" s="1" customFormat="1" x14ac:dyDescent="0.2">
      <c r="A5" t="s">
        <v>15</v>
      </c>
      <c r="B5" s="2">
        <v>0.5</v>
      </c>
    </row>
    <row r="6" spans="1:2" s="1" customFormat="1" x14ac:dyDescent="0.2">
      <c r="A6" t="s">
        <v>16</v>
      </c>
      <c r="B6" s="2">
        <v>0.55000000000000004</v>
      </c>
    </row>
    <row r="7" spans="1:2" s="1" customFormat="1" x14ac:dyDescent="0.2">
      <c r="A7" t="s">
        <v>17</v>
      </c>
      <c r="B7" s="2">
        <v>0.6</v>
      </c>
    </row>
    <row r="8" spans="1:2" s="1" customFormat="1" x14ac:dyDescent="0.2">
      <c r="A8" t="s">
        <v>18</v>
      </c>
      <c r="B8" s="2">
        <v>0.5</v>
      </c>
    </row>
    <row r="9" spans="1:2" s="1" customFormat="1" x14ac:dyDescent="0.2">
      <c r="A9" t="s">
        <v>19</v>
      </c>
      <c r="B9" s="2">
        <v>0.55000000000000004</v>
      </c>
    </row>
    <row r="10" spans="1:2" s="1" customFormat="1" x14ac:dyDescent="0.2">
      <c r="A10" t="s">
        <v>20</v>
      </c>
      <c r="B10" s="2">
        <v>0.6</v>
      </c>
    </row>
    <row r="11" spans="1:2" s="1" customFormat="1" x14ac:dyDescent="0.2">
      <c r="A11" t="s">
        <v>21</v>
      </c>
      <c r="B11" s="2">
        <v>0.6</v>
      </c>
    </row>
    <row r="12" spans="1:2" s="1" customFormat="1" x14ac:dyDescent="0.2">
      <c r="A12" t="s">
        <v>22</v>
      </c>
      <c r="B12" s="2">
        <v>0.5</v>
      </c>
    </row>
    <row r="13" spans="1:2" s="1" customFormat="1" x14ac:dyDescent="0.2">
      <c r="A13" t="s">
        <v>23</v>
      </c>
      <c r="B13" s="2">
        <v>0.55000000000000004</v>
      </c>
    </row>
    <row r="14" spans="1:2" s="1" customFormat="1" x14ac:dyDescent="0.2">
      <c r="A14" t="s">
        <v>24</v>
      </c>
      <c r="B14" s="2">
        <v>0.6</v>
      </c>
    </row>
    <row r="15" spans="1:2" s="1" customFormat="1" x14ac:dyDescent="0.2">
      <c r="A15" t="s">
        <v>25</v>
      </c>
      <c r="B15" s="2">
        <v>0.6</v>
      </c>
    </row>
    <row r="16" spans="1:2" s="1" customFormat="1" x14ac:dyDescent="0.2">
      <c r="A16" t="s">
        <v>26</v>
      </c>
      <c r="B16" s="2">
        <v>0.6</v>
      </c>
    </row>
    <row r="17" spans="1:2" s="1" customFormat="1" x14ac:dyDescent="0.2">
      <c r="A17" t="s">
        <v>27</v>
      </c>
      <c r="B17" s="2">
        <v>0.6</v>
      </c>
    </row>
    <row r="18" spans="1:2" s="1" customFormat="1" x14ac:dyDescent="0.2">
      <c r="A18" t="s">
        <v>28</v>
      </c>
      <c r="B18" s="2">
        <v>0.6</v>
      </c>
    </row>
    <row r="19" spans="1:2" s="1" customFormat="1" x14ac:dyDescent="0.2">
      <c r="A19" t="s">
        <v>29</v>
      </c>
      <c r="B19" s="2">
        <v>0.6</v>
      </c>
    </row>
    <row r="20" spans="1:2" s="1" customFormat="1" x14ac:dyDescent="0.2">
      <c r="A20" t="s">
        <v>30</v>
      </c>
      <c r="B20" s="2">
        <v>0.6</v>
      </c>
    </row>
    <row r="21" spans="1:2" s="1" customFormat="1" x14ac:dyDescent="0.2">
      <c r="A21" t="s">
        <v>31</v>
      </c>
      <c r="B21" s="2">
        <v>0.6</v>
      </c>
    </row>
    <row r="22" spans="1:2" s="1" customFormat="1" x14ac:dyDescent="0.2">
      <c r="A22" t="s">
        <v>32</v>
      </c>
      <c r="B22" s="2">
        <v>0.5</v>
      </c>
    </row>
    <row r="23" spans="1:2" s="1" customFormat="1" x14ac:dyDescent="0.2">
      <c r="A23" t="s">
        <v>33</v>
      </c>
      <c r="B23" s="2">
        <v>0.5</v>
      </c>
    </row>
    <row r="24" spans="1:2" s="1" customFormat="1" x14ac:dyDescent="0.2">
      <c r="A24" t="s">
        <v>34</v>
      </c>
      <c r="B24" s="2">
        <v>0.5</v>
      </c>
    </row>
    <row r="25" spans="1:2" s="1" customFormat="1" x14ac:dyDescent="0.2">
      <c r="A25" t="s">
        <v>35</v>
      </c>
      <c r="B25" s="2">
        <v>0.55000000000000004</v>
      </c>
    </row>
    <row r="26" spans="1:2" s="1" customFormat="1" x14ac:dyDescent="0.2">
      <c r="A26" t="s">
        <v>36</v>
      </c>
      <c r="B26" s="2">
        <v>0.6</v>
      </c>
    </row>
    <row r="27" spans="1:2" s="1" customFormat="1" x14ac:dyDescent="0.2">
      <c r="A27" t="s">
        <v>37</v>
      </c>
      <c r="B27" s="2">
        <v>0.5</v>
      </c>
    </row>
    <row r="28" spans="1:2" s="1" customFormat="1" x14ac:dyDescent="0.2">
      <c r="A28" t="s">
        <v>38</v>
      </c>
      <c r="B28" s="2">
        <v>0.55000000000000004</v>
      </c>
    </row>
    <row r="29" spans="1:2" s="1" customFormat="1" x14ac:dyDescent="0.2">
      <c r="A29" t="s">
        <v>99</v>
      </c>
      <c r="B29" s="2">
        <v>0.6</v>
      </c>
    </row>
    <row r="30" spans="1:2" s="1" customFormat="1" x14ac:dyDescent="0.2">
      <c r="A30" s="3"/>
      <c r="B30" s="3"/>
    </row>
    <row r="31" spans="1:2" s="1" customFormat="1" x14ac:dyDescent="0.2">
      <c r="A31" t="s">
        <v>88</v>
      </c>
      <c r="B31" s="2">
        <v>0</v>
      </c>
    </row>
    <row r="32" spans="1:2" s="1" customFormat="1" x14ac:dyDescent="0.2">
      <c r="A32" t="s">
        <v>15</v>
      </c>
      <c r="B32" s="2">
        <v>0.5</v>
      </c>
    </row>
    <row r="33" spans="1:2" s="1" customFormat="1" x14ac:dyDescent="0.2">
      <c r="A33" t="s">
        <v>16</v>
      </c>
      <c r="B33" s="2">
        <v>0.55000000000000004</v>
      </c>
    </row>
    <row r="34" spans="1:2" s="1" customFormat="1" x14ac:dyDescent="0.2">
      <c r="A34" t="s">
        <v>17</v>
      </c>
      <c r="B34" s="2">
        <v>0.6</v>
      </c>
    </row>
    <row r="35" spans="1:2" s="1" customFormat="1" x14ac:dyDescent="0.2">
      <c r="A35" t="s">
        <v>18</v>
      </c>
      <c r="B35" s="2">
        <v>0.5</v>
      </c>
    </row>
    <row r="36" spans="1:2" s="1" customFormat="1" x14ac:dyDescent="0.2">
      <c r="A36" t="s">
        <v>19</v>
      </c>
      <c r="B36" s="2">
        <v>0.55000000000000004</v>
      </c>
    </row>
    <row r="37" spans="1:2" s="1" customFormat="1" x14ac:dyDescent="0.2">
      <c r="A37" t="s">
        <v>20</v>
      </c>
      <c r="B37" s="2">
        <v>0.6</v>
      </c>
    </row>
    <row r="38" spans="1:2" s="1" customFormat="1" x14ac:dyDescent="0.2">
      <c r="A38" t="s">
        <v>21</v>
      </c>
      <c r="B38" s="2">
        <v>0.6</v>
      </c>
    </row>
    <row r="39" spans="1:2" s="1" customFormat="1" x14ac:dyDescent="0.2">
      <c r="A39" t="s">
        <v>22</v>
      </c>
      <c r="B39" s="2">
        <v>0.5</v>
      </c>
    </row>
    <row r="40" spans="1:2" s="1" customFormat="1" x14ac:dyDescent="0.2">
      <c r="A40" t="s">
        <v>23</v>
      </c>
      <c r="B40" s="2">
        <v>0.55000000000000004</v>
      </c>
    </row>
    <row r="41" spans="1:2" s="1" customFormat="1" x14ac:dyDescent="0.2">
      <c r="A41" t="s">
        <v>24</v>
      </c>
      <c r="B41" s="2">
        <v>0.6</v>
      </c>
    </row>
    <row r="42" spans="1:2" s="1" customFormat="1" x14ac:dyDescent="0.2">
      <c r="A42" t="s">
        <v>25</v>
      </c>
      <c r="B42" s="2">
        <v>0.6</v>
      </c>
    </row>
    <row r="43" spans="1:2" s="1" customFormat="1" x14ac:dyDescent="0.2">
      <c r="A43" t="s">
        <v>26</v>
      </c>
      <c r="B43" s="2">
        <v>0.6</v>
      </c>
    </row>
    <row r="44" spans="1:2" s="1" customFormat="1" x14ac:dyDescent="0.2">
      <c r="A44" t="s">
        <v>27</v>
      </c>
      <c r="B44" s="2">
        <v>0.6</v>
      </c>
    </row>
    <row r="45" spans="1:2" s="1" customFormat="1" x14ac:dyDescent="0.2">
      <c r="A45" t="s">
        <v>28</v>
      </c>
      <c r="B45" s="2">
        <v>0.6</v>
      </c>
    </row>
    <row r="46" spans="1:2" s="1" customFormat="1" x14ac:dyDescent="0.2">
      <c r="A46" t="s">
        <v>29</v>
      </c>
      <c r="B46" s="2">
        <v>0.6</v>
      </c>
    </row>
    <row r="47" spans="1:2" s="1" customFormat="1" x14ac:dyDescent="0.2">
      <c r="A47" t="s">
        <v>30</v>
      </c>
      <c r="B47" s="2">
        <v>0.6</v>
      </c>
    </row>
    <row r="48" spans="1:2" s="1" customFormat="1" x14ac:dyDescent="0.2">
      <c r="A48" t="s">
        <v>31</v>
      </c>
      <c r="B48" s="2">
        <v>0.6</v>
      </c>
    </row>
    <row r="49" spans="1:2" s="1" customFormat="1" x14ac:dyDescent="0.2">
      <c r="A49" t="s">
        <v>32</v>
      </c>
      <c r="B49" s="2">
        <v>0.5</v>
      </c>
    </row>
    <row r="50" spans="1:2" s="1" customFormat="1" x14ac:dyDescent="0.2">
      <c r="A50" t="s">
        <v>33</v>
      </c>
      <c r="B50" s="2">
        <v>0.5</v>
      </c>
    </row>
    <row r="51" spans="1:2" s="1" customFormat="1" x14ac:dyDescent="0.2">
      <c r="A51" t="s">
        <v>34</v>
      </c>
      <c r="B51" s="2">
        <v>0.5</v>
      </c>
    </row>
    <row r="52" spans="1:2" s="1" customFormat="1" x14ac:dyDescent="0.2">
      <c r="A52" t="s">
        <v>35</v>
      </c>
      <c r="B52" s="2">
        <v>0.55000000000000004</v>
      </c>
    </row>
    <row r="53" spans="1:2" s="1" customFormat="1" x14ac:dyDescent="0.2">
      <c r="A53" t="s">
        <v>36</v>
      </c>
      <c r="B53" s="2">
        <v>0.6</v>
      </c>
    </row>
    <row r="54" spans="1:2" s="1" customFormat="1" x14ac:dyDescent="0.2">
      <c r="A54" t="s">
        <v>37</v>
      </c>
      <c r="B54" s="2">
        <v>0.5</v>
      </c>
    </row>
    <row r="55" spans="1:2" s="1" customFormat="1" x14ac:dyDescent="0.2">
      <c r="A55" t="s">
        <v>38</v>
      </c>
      <c r="B55" s="2">
        <v>0.55000000000000004</v>
      </c>
    </row>
    <row r="56" spans="1:2" s="1" customFormat="1" x14ac:dyDescent="0.2">
      <c r="A56" t="s">
        <v>99</v>
      </c>
      <c r="B56" s="2">
        <v>0.6</v>
      </c>
    </row>
    <row r="57" spans="1:2" s="1" customFormat="1" x14ac:dyDescent="0.2">
      <c r="A57" s="3"/>
      <c r="B57" s="3"/>
    </row>
  </sheetData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30"/>
  <sheetViews>
    <sheetView showGridLines="0" showRowColHeaders="0" zoomScale="160" zoomScaleNormal="160" workbookViewId="0">
      <selection activeCell="L14" sqref="L14:AN14"/>
    </sheetView>
  </sheetViews>
  <sheetFormatPr defaultColWidth="8.85546875" defaultRowHeight="12.75" x14ac:dyDescent="0.2"/>
  <cols>
    <col min="1" max="2" width="2.7109375" style="4" customWidth="1"/>
    <col min="3" max="4" width="2.42578125" style="4" customWidth="1"/>
    <col min="5" max="5" width="2.85546875" style="4" customWidth="1"/>
    <col min="6" max="6" width="2.7109375" style="4" customWidth="1"/>
    <col min="7" max="7" width="2.140625" style="4" customWidth="1"/>
    <col min="8" max="8" width="6.28515625" style="4" customWidth="1"/>
    <col min="9" max="9" width="2.42578125" style="4" customWidth="1"/>
    <col min="10" max="10" width="2.85546875" style="4" customWidth="1"/>
    <col min="11" max="11" width="2.28515625" style="4" customWidth="1"/>
    <col min="12" max="12" width="2.5703125" style="4" customWidth="1"/>
    <col min="13" max="13" width="2.7109375" style="4" customWidth="1"/>
    <col min="14" max="14" width="2.42578125" style="4" customWidth="1"/>
    <col min="15" max="15" width="2.85546875" style="4" customWidth="1"/>
    <col min="16" max="16" width="2.42578125" style="4" customWidth="1"/>
    <col min="17" max="17" width="1.7109375" style="4" customWidth="1"/>
    <col min="18" max="21" width="2.42578125" style="5" customWidth="1"/>
    <col min="22" max="22" width="2.7109375" style="4" customWidth="1"/>
    <col min="23" max="23" width="2.28515625" style="4" customWidth="1"/>
    <col min="24" max="24" width="2.7109375" style="4" customWidth="1"/>
    <col min="25" max="25" width="3" style="4" customWidth="1"/>
    <col min="26" max="26" width="2.28515625" style="4" customWidth="1"/>
    <col min="27" max="27" width="2.5703125" style="4" customWidth="1"/>
    <col min="28" max="28" width="6.7109375" style="4" customWidth="1"/>
    <col min="29" max="29" width="3.140625" style="4" customWidth="1"/>
    <col min="30" max="30" width="4.5703125" style="4" customWidth="1"/>
    <col min="31" max="31" width="0.7109375" style="4" customWidth="1"/>
    <col min="32" max="32" width="3.28515625" style="4" customWidth="1"/>
    <col min="33" max="33" width="2.7109375" style="4" customWidth="1"/>
    <col min="34" max="34" width="2.140625" style="4" customWidth="1"/>
    <col min="35" max="35" width="3.5703125" style="4" customWidth="1"/>
    <col min="36" max="36" width="2.5703125" style="4" customWidth="1"/>
    <col min="37" max="37" width="3" style="4" customWidth="1"/>
    <col min="38" max="38" width="1.28515625" style="4" customWidth="1"/>
    <col min="39" max="39" width="2.7109375" style="7" customWidth="1"/>
    <col min="40" max="40" width="2.42578125" style="7" customWidth="1"/>
    <col min="41" max="41" width="2.7109375" style="7" customWidth="1"/>
    <col min="42" max="42" width="2.7109375" style="4" customWidth="1"/>
    <col min="43" max="43" width="10" style="4" customWidth="1"/>
    <col min="44" max="49" width="8.85546875" style="4" customWidth="1"/>
    <col min="50" max="50" width="4.28515625" style="4" customWidth="1"/>
    <col min="51" max="16384" width="8.85546875" style="4"/>
  </cols>
  <sheetData>
    <row r="1" spans="1:41" x14ac:dyDescent="0.2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9"/>
    </row>
    <row r="2" spans="1:41" x14ac:dyDescent="0.2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2"/>
    </row>
    <row r="3" spans="1:41" x14ac:dyDescent="0.2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2"/>
    </row>
    <row r="4" spans="1:41" x14ac:dyDescent="0.2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2"/>
    </row>
    <row r="5" spans="1:41" ht="13.5" thickBot="1" x14ac:dyDescent="0.25">
      <c r="A5" s="63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5"/>
    </row>
    <row r="6" spans="1:41" ht="13.5" thickBot="1" x14ac:dyDescent="0.2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"/>
      <c r="AN6" s="6"/>
      <c r="AO6" s="67"/>
    </row>
    <row r="7" spans="1:41" ht="16.5" x14ac:dyDescent="0.2">
      <c r="A7" s="66"/>
      <c r="B7" s="68" t="s">
        <v>93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70"/>
      <c r="AO7" s="67"/>
    </row>
    <row r="8" spans="1:41" x14ac:dyDescent="0.2">
      <c r="A8" s="66"/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67"/>
    </row>
    <row r="9" spans="1:41" x14ac:dyDescent="0.2">
      <c r="A9" s="66"/>
      <c r="B9" s="181" t="s">
        <v>126</v>
      </c>
      <c r="C9" s="181"/>
      <c r="D9" s="182" t="s">
        <v>134</v>
      </c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67"/>
    </row>
    <row r="10" spans="1:41" x14ac:dyDescent="0.2">
      <c r="A10" s="66"/>
      <c r="B10" s="181" t="s">
        <v>129</v>
      </c>
      <c r="C10" s="181"/>
      <c r="D10" s="182" t="s">
        <v>128</v>
      </c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67"/>
    </row>
    <row r="11" spans="1:41" s="5" customFormat="1" x14ac:dyDescent="0.2">
      <c r="A11" s="66"/>
      <c r="B11" s="181" t="s">
        <v>130</v>
      </c>
      <c r="C11" s="181"/>
      <c r="D11" s="182" t="s">
        <v>0</v>
      </c>
      <c r="E11" s="182"/>
      <c r="F11" s="182"/>
      <c r="G11" s="183"/>
      <c r="H11" s="183"/>
      <c r="I11" s="184" t="s">
        <v>81</v>
      </c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67"/>
    </row>
    <row r="12" spans="1:41" s="5" customFormat="1" x14ac:dyDescent="0.2">
      <c r="A12" s="66"/>
      <c r="B12" s="181" t="s">
        <v>131</v>
      </c>
      <c r="C12" s="181"/>
      <c r="D12" s="182" t="s">
        <v>0</v>
      </c>
      <c r="E12" s="182"/>
      <c r="F12" s="182"/>
      <c r="G12" s="185"/>
      <c r="H12" s="185"/>
      <c r="I12" s="184" t="s">
        <v>50</v>
      </c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67"/>
    </row>
    <row r="13" spans="1:41" x14ac:dyDescent="0.2">
      <c r="A13" s="66"/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67"/>
    </row>
    <row r="14" spans="1:41" s="5" customFormat="1" ht="18" x14ac:dyDescent="0.2">
      <c r="A14" s="66"/>
      <c r="B14" s="176" t="s">
        <v>46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67"/>
    </row>
    <row r="15" spans="1:41" s="5" customFormat="1" x14ac:dyDescent="0.2">
      <c r="A15" s="66"/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67"/>
    </row>
    <row r="16" spans="1:41" s="5" customFormat="1" ht="18" x14ac:dyDescent="0.2">
      <c r="A16" s="66"/>
      <c r="B16" s="176" t="s">
        <v>51</v>
      </c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67"/>
    </row>
    <row r="17" spans="1:41" x14ac:dyDescent="0.2">
      <c r="A17" s="66"/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67"/>
    </row>
    <row r="18" spans="1:41" ht="18" x14ac:dyDescent="0.2">
      <c r="A18" s="66"/>
      <c r="B18" s="71" t="s">
        <v>53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3"/>
      <c r="AO18" s="67"/>
    </row>
    <row r="19" spans="1:41" s="7" customFormat="1" x14ac:dyDescent="0.2">
      <c r="A19" s="66"/>
      <c r="B19" s="164" t="s">
        <v>10</v>
      </c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90"/>
      <c r="U19" s="164" t="s">
        <v>52</v>
      </c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67"/>
    </row>
    <row r="20" spans="1:41" x14ac:dyDescent="0.2">
      <c r="A20" s="66"/>
      <c r="B20" s="165" t="s">
        <v>74</v>
      </c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91"/>
      <c r="U20" s="164" t="s">
        <v>11</v>
      </c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86" t="s">
        <v>39</v>
      </c>
      <c r="AK20" s="186"/>
      <c r="AL20" s="164" t="s">
        <v>3</v>
      </c>
      <c r="AM20" s="164"/>
      <c r="AN20" s="164"/>
      <c r="AO20" s="67"/>
    </row>
    <row r="21" spans="1:41" x14ac:dyDescent="0.2">
      <c r="A21" s="66"/>
      <c r="B21" s="164" t="s">
        <v>1</v>
      </c>
      <c r="C21" s="164"/>
      <c r="D21" s="164"/>
      <c r="E21" s="164"/>
      <c r="F21" s="164"/>
      <c r="G21" s="164"/>
      <c r="H21" s="164"/>
      <c r="I21" s="164"/>
      <c r="J21" s="164"/>
      <c r="K21" s="164" t="s">
        <v>2</v>
      </c>
      <c r="L21" s="164"/>
      <c r="M21" s="164"/>
      <c r="N21" s="164"/>
      <c r="O21" s="164"/>
      <c r="P21" s="164"/>
      <c r="Q21" s="164" t="s">
        <v>3</v>
      </c>
      <c r="R21" s="164"/>
      <c r="S21" s="164"/>
      <c r="T21" s="191"/>
      <c r="U21" s="187" t="s">
        <v>95</v>
      </c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8"/>
      <c r="AK21" s="188"/>
      <c r="AL21" s="81">
        <f>IF(AJ21="SI",2,0)</f>
        <v>0</v>
      </c>
      <c r="AM21" s="81"/>
      <c r="AN21" s="81"/>
      <c r="AO21" s="67"/>
    </row>
    <row r="22" spans="1:41" x14ac:dyDescent="0.2">
      <c r="A22" s="66"/>
      <c r="B22" s="179" t="s">
        <v>117</v>
      </c>
      <c r="C22" s="179"/>
      <c r="D22" s="179"/>
      <c r="E22" s="179"/>
      <c r="F22" s="179"/>
      <c r="G22" s="179"/>
      <c r="H22" s="179"/>
      <c r="I22" s="179"/>
      <c r="J22" s="179"/>
      <c r="K22" s="171"/>
      <c r="L22" s="171"/>
      <c r="M22" s="172" t="s">
        <v>4</v>
      </c>
      <c r="N22" s="172"/>
      <c r="O22" s="173"/>
      <c r="P22" s="173"/>
      <c r="Q22" s="174">
        <f>IF(K22=0,0, K22*10/O22)</f>
        <v>0</v>
      </c>
      <c r="R22" s="174"/>
      <c r="S22" s="174"/>
      <c r="T22" s="191"/>
      <c r="U22" s="187" t="s">
        <v>96</v>
      </c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8"/>
      <c r="AK22" s="188"/>
      <c r="AL22" s="81">
        <f>IF(AJ22="SI",2,0)</f>
        <v>0</v>
      </c>
      <c r="AM22" s="81"/>
      <c r="AN22" s="81"/>
      <c r="AO22" s="67"/>
    </row>
    <row r="23" spans="1:41" x14ac:dyDescent="0.2">
      <c r="A23" s="66"/>
      <c r="B23" s="179"/>
      <c r="C23" s="179"/>
      <c r="D23" s="179"/>
      <c r="E23" s="179"/>
      <c r="F23" s="179"/>
      <c r="G23" s="179"/>
      <c r="H23" s="179"/>
      <c r="I23" s="179"/>
      <c r="J23" s="179"/>
      <c r="K23" s="171"/>
      <c r="L23" s="171"/>
      <c r="M23" s="172"/>
      <c r="N23" s="172"/>
      <c r="O23" s="173"/>
      <c r="P23" s="173"/>
      <c r="Q23" s="174"/>
      <c r="R23" s="174"/>
      <c r="S23" s="174"/>
      <c r="T23" s="191"/>
      <c r="U23" s="189" t="s">
        <v>94</v>
      </c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30"/>
      <c r="AL23" s="81">
        <f>VLOOKUP(U23,tab_tec!A4:B29,2,FALSE)</f>
        <v>0</v>
      </c>
      <c r="AM23" s="81"/>
      <c r="AN23" s="81"/>
      <c r="AO23" s="67"/>
    </row>
    <row r="24" spans="1:41" x14ac:dyDescent="0.2">
      <c r="A24" s="66"/>
      <c r="B24" s="170" t="s">
        <v>118</v>
      </c>
      <c r="C24" s="170"/>
      <c r="D24" s="170"/>
      <c r="E24" s="170"/>
      <c r="F24" s="170"/>
      <c r="G24" s="170"/>
      <c r="H24" s="170"/>
      <c r="I24" s="170"/>
      <c r="J24" s="170"/>
      <c r="K24" s="171"/>
      <c r="L24" s="171"/>
      <c r="M24" s="172" t="s">
        <v>4</v>
      </c>
      <c r="N24" s="172"/>
      <c r="O24" s="173"/>
      <c r="P24" s="173"/>
      <c r="Q24" s="174">
        <f>IF(K24=0,0, K24*10/O24)</f>
        <v>0</v>
      </c>
      <c r="R24" s="174"/>
      <c r="S24" s="174"/>
      <c r="T24" s="191"/>
      <c r="U24" s="189" t="s">
        <v>88</v>
      </c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31"/>
      <c r="AL24" s="81">
        <f>VLOOKUP(U24,tab_tec!A31:B56,2,FALSE)</f>
        <v>0</v>
      </c>
      <c r="AM24" s="81"/>
      <c r="AN24" s="81"/>
      <c r="AO24" s="67"/>
    </row>
    <row r="25" spans="1:41" x14ac:dyDescent="0.2">
      <c r="A25" s="66"/>
      <c r="B25" s="167" t="s">
        <v>71</v>
      </c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78">
        <f>Q24-Q22</f>
        <v>0</v>
      </c>
      <c r="R25" s="178"/>
      <c r="S25" s="178"/>
      <c r="T25" s="192"/>
      <c r="U25" s="167" t="s">
        <v>40</v>
      </c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82">
        <f>AL21+AL22+AL24-AL23</f>
        <v>0</v>
      </c>
      <c r="AM25" s="82"/>
      <c r="AN25" s="82"/>
      <c r="AO25" s="67"/>
    </row>
    <row r="26" spans="1:41" ht="18" x14ac:dyDescent="0.2">
      <c r="A26" s="66"/>
      <c r="B26" s="71" t="s">
        <v>75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3"/>
      <c r="AO26" s="67"/>
    </row>
    <row r="27" spans="1:41" ht="11.45" customHeight="1" x14ac:dyDescent="0.2">
      <c r="A27" s="66"/>
      <c r="B27" s="74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6"/>
      <c r="AO27" s="67"/>
    </row>
    <row r="28" spans="1:41" ht="13.9" customHeight="1" x14ac:dyDescent="0.2">
      <c r="A28" s="66"/>
      <c r="B28" s="54" t="s">
        <v>82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67"/>
    </row>
    <row r="29" spans="1:41" ht="49.9" customHeight="1" x14ac:dyDescent="0.2">
      <c r="A29" s="66"/>
      <c r="B29" s="77" t="s">
        <v>137</v>
      </c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9"/>
      <c r="AO29" s="67"/>
    </row>
    <row r="30" spans="1:41" ht="11.45" customHeight="1" x14ac:dyDescent="0.2">
      <c r="A30" s="66"/>
      <c r="B30" s="51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3"/>
      <c r="AO30" s="67"/>
    </row>
    <row r="31" spans="1:41" ht="18.600000000000001" customHeight="1" x14ac:dyDescent="0.2">
      <c r="A31" s="66"/>
      <c r="B31" s="80" t="s">
        <v>56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10"/>
      <c r="V31" s="80" t="s">
        <v>58</v>
      </c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67"/>
    </row>
    <row r="32" spans="1:41" x14ac:dyDescent="0.2">
      <c r="A32" s="66"/>
      <c r="B32" s="56" t="s">
        <v>47</v>
      </c>
      <c r="C32" s="56"/>
      <c r="D32" s="56"/>
      <c r="E32" s="56" t="s">
        <v>48</v>
      </c>
      <c r="F32" s="56"/>
      <c r="G32" s="56"/>
      <c r="H32" s="9" t="s">
        <v>49</v>
      </c>
      <c r="I32" s="84"/>
      <c r="J32" s="84"/>
      <c r="K32" s="85"/>
      <c r="L32" s="56" t="s">
        <v>47</v>
      </c>
      <c r="M32" s="56"/>
      <c r="N32" s="56"/>
      <c r="O32" s="56" t="s">
        <v>48</v>
      </c>
      <c r="P32" s="56"/>
      <c r="Q32" s="56"/>
      <c r="R32" s="56" t="s">
        <v>49</v>
      </c>
      <c r="S32" s="56"/>
      <c r="T32" s="56"/>
      <c r="U32" s="10"/>
      <c r="V32" s="56" t="s">
        <v>47</v>
      </c>
      <c r="W32" s="56"/>
      <c r="X32" s="56"/>
      <c r="Y32" s="56" t="s">
        <v>48</v>
      </c>
      <c r="Z32" s="56"/>
      <c r="AA32" s="56"/>
      <c r="AB32" s="9" t="s">
        <v>49</v>
      </c>
      <c r="AC32" s="84"/>
      <c r="AD32" s="84"/>
      <c r="AE32" s="85"/>
      <c r="AF32" s="56" t="s">
        <v>47</v>
      </c>
      <c r="AG32" s="56"/>
      <c r="AH32" s="56"/>
      <c r="AI32" s="56" t="s">
        <v>48</v>
      </c>
      <c r="AJ32" s="56"/>
      <c r="AK32" s="56"/>
      <c r="AL32" s="56" t="s">
        <v>49</v>
      </c>
      <c r="AM32" s="56"/>
      <c r="AN32" s="56"/>
      <c r="AO32" s="67"/>
    </row>
    <row r="33" spans="1:41" x14ac:dyDescent="0.2">
      <c r="A33" s="66"/>
      <c r="B33" s="38"/>
      <c r="C33" s="38"/>
      <c r="D33" s="38"/>
      <c r="E33" s="38"/>
      <c r="F33" s="38"/>
      <c r="G33" s="38"/>
      <c r="H33" s="25">
        <f>IF(B33=0,0,DAYS360(B33,E33+1))</f>
        <v>0</v>
      </c>
      <c r="I33" s="86"/>
      <c r="J33" s="86"/>
      <c r="K33" s="87"/>
      <c r="L33" s="38"/>
      <c r="M33" s="38"/>
      <c r="N33" s="38"/>
      <c r="O33" s="38"/>
      <c r="P33" s="38"/>
      <c r="Q33" s="38"/>
      <c r="R33" s="55">
        <f t="shared" ref="R33:R42" si="0">IF(I33=0,0,DAYS360(I33,L33+1))</f>
        <v>0</v>
      </c>
      <c r="S33" s="55"/>
      <c r="T33" s="55"/>
      <c r="U33" s="10"/>
      <c r="V33" s="38"/>
      <c r="W33" s="38"/>
      <c r="X33" s="38"/>
      <c r="Y33" s="38"/>
      <c r="Z33" s="38"/>
      <c r="AA33" s="38"/>
      <c r="AB33" s="25">
        <f>IF(V33=0,0,DAYS360(V33,Y33+1))</f>
        <v>0</v>
      </c>
      <c r="AC33" s="86"/>
      <c r="AD33" s="86"/>
      <c r="AE33" s="87"/>
      <c r="AF33" s="38"/>
      <c r="AG33" s="38"/>
      <c r="AH33" s="38"/>
      <c r="AI33" s="38"/>
      <c r="AJ33" s="38"/>
      <c r="AK33" s="38"/>
      <c r="AL33" s="55">
        <f t="shared" ref="AL33:AL42" si="1">IF(AC33=0,0,DAYS360(AC33,AF33+1))</f>
        <v>0</v>
      </c>
      <c r="AM33" s="55"/>
      <c r="AN33" s="55"/>
      <c r="AO33" s="67"/>
    </row>
    <row r="34" spans="1:41" ht="11.45" customHeight="1" x14ac:dyDescent="0.2">
      <c r="A34" s="66"/>
      <c r="B34" s="38"/>
      <c r="C34" s="38"/>
      <c r="D34" s="38"/>
      <c r="E34" s="38"/>
      <c r="F34" s="38"/>
      <c r="G34" s="38"/>
      <c r="H34" s="25">
        <f t="shared" ref="H34:H42" si="2">IF(B34=0,0,DAYS360(B34,E34+1))</f>
        <v>0</v>
      </c>
      <c r="I34" s="86"/>
      <c r="J34" s="86"/>
      <c r="K34" s="87"/>
      <c r="L34" s="38"/>
      <c r="M34" s="38"/>
      <c r="N34" s="38"/>
      <c r="O34" s="38"/>
      <c r="P34" s="38"/>
      <c r="Q34" s="38"/>
      <c r="R34" s="55">
        <f t="shared" si="0"/>
        <v>0</v>
      </c>
      <c r="S34" s="55"/>
      <c r="T34" s="55"/>
      <c r="U34" s="10"/>
      <c r="V34" s="38"/>
      <c r="W34" s="38"/>
      <c r="X34" s="38"/>
      <c r="Y34" s="38"/>
      <c r="Z34" s="38"/>
      <c r="AA34" s="38"/>
      <c r="AB34" s="25">
        <f t="shared" ref="AB34:AB42" si="3">IF(V34=0,0,DAYS360(V34,Y34+1))</f>
        <v>0</v>
      </c>
      <c r="AC34" s="86"/>
      <c r="AD34" s="86"/>
      <c r="AE34" s="87"/>
      <c r="AF34" s="38"/>
      <c r="AG34" s="38"/>
      <c r="AH34" s="38"/>
      <c r="AI34" s="38"/>
      <c r="AJ34" s="38"/>
      <c r="AK34" s="38"/>
      <c r="AL34" s="55">
        <f t="shared" si="1"/>
        <v>0</v>
      </c>
      <c r="AM34" s="55"/>
      <c r="AN34" s="55"/>
      <c r="AO34" s="67"/>
    </row>
    <row r="35" spans="1:41" ht="11.45" customHeight="1" x14ac:dyDescent="0.2">
      <c r="A35" s="66"/>
      <c r="B35" s="38"/>
      <c r="C35" s="38"/>
      <c r="D35" s="38"/>
      <c r="E35" s="38"/>
      <c r="F35" s="38"/>
      <c r="G35" s="38"/>
      <c r="H35" s="25">
        <f t="shared" si="2"/>
        <v>0</v>
      </c>
      <c r="I35" s="86"/>
      <c r="J35" s="86"/>
      <c r="K35" s="87"/>
      <c r="L35" s="38"/>
      <c r="M35" s="38"/>
      <c r="N35" s="38"/>
      <c r="O35" s="38"/>
      <c r="P35" s="38"/>
      <c r="Q35" s="38"/>
      <c r="R35" s="55">
        <f t="shared" si="0"/>
        <v>0</v>
      </c>
      <c r="S35" s="55"/>
      <c r="T35" s="55"/>
      <c r="U35" s="10"/>
      <c r="V35" s="38"/>
      <c r="W35" s="38"/>
      <c r="X35" s="38"/>
      <c r="Y35" s="38"/>
      <c r="Z35" s="38"/>
      <c r="AA35" s="38"/>
      <c r="AB35" s="25">
        <f t="shared" si="3"/>
        <v>0</v>
      </c>
      <c r="AC35" s="86"/>
      <c r="AD35" s="86"/>
      <c r="AE35" s="87"/>
      <c r="AF35" s="38"/>
      <c r="AG35" s="38"/>
      <c r="AH35" s="38"/>
      <c r="AI35" s="38"/>
      <c r="AJ35" s="38"/>
      <c r="AK35" s="38"/>
      <c r="AL35" s="55">
        <f t="shared" si="1"/>
        <v>0</v>
      </c>
      <c r="AM35" s="55"/>
      <c r="AN35" s="55"/>
      <c r="AO35" s="67"/>
    </row>
    <row r="36" spans="1:41" ht="11.45" customHeight="1" x14ac:dyDescent="0.2">
      <c r="A36" s="66"/>
      <c r="B36" s="38"/>
      <c r="C36" s="38"/>
      <c r="D36" s="38"/>
      <c r="E36" s="38"/>
      <c r="F36" s="38"/>
      <c r="G36" s="38"/>
      <c r="H36" s="25">
        <f t="shared" si="2"/>
        <v>0</v>
      </c>
      <c r="I36" s="86"/>
      <c r="J36" s="86"/>
      <c r="K36" s="87"/>
      <c r="L36" s="38"/>
      <c r="M36" s="38"/>
      <c r="N36" s="38"/>
      <c r="O36" s="38"/>
      <c r="P36" s="38"/>
      <c r="Q36" s="38"/>
      <c r="R36" s="55">
        <f t="shared" si="0"/>
        <v>0</v>
      </c>
      <c r="S36" s="55"/>
      <c r="T36" s="55"/>
      <c r="U36" s="10"/>
      <c r="V36" s="38"/>
      <c r="W36" s="38"/>
      <c r="X36" s="38"/>
      <c r="Y36" s="38"/>
      <c r="Z36" s="38"/>
      <c r="AA36" s="38"/>
      <c r="AB36" s="25">
        <f t="shared" si="3"/>
        <v>0</v>
      </c>
      <c r="AC36" s="86"/>
      <c r="AD36" s="86"/>
      <c r="AE36" s="87"/>
      <c r="AF36" s="38"/>
      <c r="AG36" s="38"/>
      <c r="AH36" s="38"/>
      <c r="AI36" s="38"/>
      <c r="AJ36" s="38"/>
      <c r="AK36" s="38"/>
      <c r="AL36" s="55">
        <f t="shared" si="1"/>
        <v>0</v>
      </c>
      <c r="AM36" s="55"/>
      <c r="AN36" s="55"/>
      <c r="AO36" s="67"/>
    </row>
    <row r="37" spans="1:41" ht="11.45" customHeight="1" x14ac:dyDescent="0.2">
      <c r="A37" s="66"/>
      <c r="B37" s="38"/>
      <c r="C37" s="38"/>
      <c r="D37" s="38"/>
      <c r="E37" s="38"/>
      <c r="F37" s="38"/>
      <c r="G37" s="38"/>
      <c r="H37" s="25">
        <f t="shared" si="2"/>
        <v>0</v>
      </c>
      <c r="I37" s="86"/>
      <c r="J37" s="86"/>
      <c r="K37" s="87"/>
      <c r="L37" s="38"/>
      <c r="M37" s="38"/>
      <c r="N37" s="38"/>
      <c r="O37" s="38"/>
      <c r="P37" s="38"/>
      <c r="Q37" s="38"/>
      <c r="R37" s="55">
        <f t="shared" si="0"/>
        <v>0</v>
      </c>
      <c r="S37" s="55"/>
      <c r="T37" s="55"/>
      <c r="U37" s="10"/>
      <c r="V37" s="38"/>
      <c r="W37" s="38"/>
      <c r="X37" s="38"/>
      <c r="Y37" s="38"/>
      <c r="Z37" s="38"/>
      <c r="AA37" s="38"/>
      <c r="AB37" s="25">
        <f t="shared" si="3"/>
        <v>0</v>
      </c>
      <c r="AC37" s="86"/>
      <c r="AD37" s="86"/>
      <c r="AE37" s="87"/>
      <c r="AF37" s="38"/>
      <c r="AG37" s="38"/>
      <c r="AH37" s="38"/>
      <c r="AI37" s="38"/>
      <c r="AJ37" s="38"/>
      <c r="AK37" s="38"/>
      <c r="AL37" s="55">
        <f t="shared" si="1"/>
        <v>0</v>
      </c>
      <c r="AM37" s="55"/>
      <c r="AN37" s="55"/>
      <c r="AO37" s="67"/>
    </row>
    <row r="38" spans="1:41" ht="11.45" customHeight="1" x14ac:dyDescent="0.2">
      <c r="A38" s="66"/>
      <c r="B38" s="38"/>
      <c r="C38" s="38"/>
      <c r="D38" s="38"/>
      <c r="E38" s="38"/>
      <c r="F38" s="38"/>
      <c r="G38" s="38"/>
      <c r="H38" s="25">
        <f t="shared" si="2"/>
        <v>0</v>
      </c>
      <c r="I38" s="86"/>
      <c r="J38" s="86"/>
      <c r="K38" s="87"/>
      <c r="L38" s="38"/>
      <c r="M38" s="38"/>
      <c r="N38" s="38"/>
      <c r="O38" s="38"/>
      <c r="P38" s="38"/>
      <c r="Q38" s="38"/>
      <c r="R38" s="55">
        <f t="shared" si="0"/>
        <v>0</v>
      </c>
      <c r="S38" s="55"/>
      <c r="T38" s="55"/>
      <c r="U38" s="10"/>
      <c r="V38" s="38"/>
      <c r="W38" s="38"/>
      <c r="X38" s="38"/>
      <c r="Y38" s="38"/>
      <c r="Z38" s="38"/>
      <c r="AA38" s="38"/>
      <c r="AB38" s="25">
        <f t="shared" si="3"/>
        <v>0</v>
      </c>
      <c r="AC38" s="86"/>
      <c r="AD38" s="86"/>
      <c r="AE38" s="87"/>
      <c r="AF38" s="38"/>
      <c r="AG38" s="38"/>
      <c r="AH38" s="38"/>
      <c r="AI38" s="38"/>
      <c r="AJ38" s="38"/>
      <c r="AK38" s="38"/>
      <c r="AL38" s="55">
        <f t="shared" si="1"/>
        <v>0</v>
      </c>
      <c r="AM38" s="55"/>
      <c r="AN38" s="55"/>
      <c r="AO38" s="67"/>
    </row>
    <row r="39" spans="1:41" ht="11.45" customHeight="1" x14ac:dyDescent="0.2">
      <c r="A39" s="66"/>
      <c r="B39" s="38"/>
      <c r="C39" s="38"/>
      <c r="D39" s="38"/>
      <c r="E39" s="38"/>
      <c r="F39" s="38"/>
      <c r="G39" s="38"/>
      <c r="H39" s="25">
        <f t="shared" si="2"/>
        <v>0</v>
      </c>
      <c r="I39" s="86"/>
      <c r="J39" s="86"/>
      <c r="K39" s="87"/>
      <c r="L39" s="38"/>
      <c r="M39" s="38"/>
      <c r="N39" s="38"/>
      <c r="O39" s="38"/>
      <c r="P39" s="38"/>
      <c r="Q39" s="38"/>
      <c r="R39" s="55">
        <f t="shared" si="0"/>
        <v>0</v>
      </c>
      <c r="S39" s="55"/>
      <c r="T39" s="55"/>
      <c r="U39" s="10"/>
      <c r="V39" s="38"/>
      <c r="W39" s="38"/>
      <c r="X39" s="38"/>
      <c r="Y39" s="38"/>
      <c r="Z39" s="38"/>
      <c r="AA39" s="38"/>
      <c r="AB39" s="25">
        <f t="shared" si="3"/>
        <v>0</v>
      </c>
      <c r="AC39" s="86"/>
      <c r="AD39" s="86"/>
      <c r="AE39" s="87"/>
      <c r="AF39" s="38"/>
      <c r="AG39" s="38"/>
      <c r="AH39" s="38"/>
      <c r="AI39" s="38"/>
      <c r="AJ39" s="38"/>
      <c r="AK39" s="38"/>
      <c r="AL39" s="55">
        <f t="shared" si="1"/>
        <v>0</v>
      </c>
      <c r="AM39" s="55"/>
      <c r="AN39" s="55"/>
      <c r="AO39" s="67"/>
    </row>
    <row r="40" spans="1:41" ht="11.45" customHeight="1" x14ac:dyDescent="0.2">
      <c r="A40" s="66"/>
      <c r="B40" s="38"/>
      <c r="C40" s="38"/>
      <c r="D40" s="38"/>
      <c r="E40" s="38"/>
      <c r="F40" s="38"/>
      <c r="G40" s="38"/>
      <c r="H40" s="25">
        <f t="shared" si="2"/>
        <v>0</v>
      </c>
      <c r="I40" s="86"/>
      <c r="J40" s="86"/>
      <c r="K40" s="87"/>
      <c r="L40" s="38"/>
      <c r="M40" s="38"/>
      <c r="N40" s="38"/>
      <c r="O40" s="38"/>
      <c r="P40" s="38"/>
      <c r="Q40" s="38"/>
      <c r="R40" s="55">
        <f t="shared" si="0"/>
        <v>0</v>
      </c>
      <c r="S40" s="55"/>
      <c r="T40" s="55"/>
      <c r="U40" s="10"/>
      <c r="V40" s="38"/>
      <c r="W40" s="38"/>
      <c r="X40" s="38"/>
      <c r="Y40" s="38"/>
      <c r="Z40" s="38"/>
      <c r="AA40" s="38"/>
      <c r="AB40" s="25">
        <f t="shared" si="3"/>
        <v>0</v>
      </c>
      <c r="AC40" s="86"/>
      <c r="AD40" s="86"/>
      <c r="AE40" s="87"/>
      <c r="AF40" s="38"/>
      <c r="AG40" s="38"/>
      <c r="AH40" s="38"/>
      <c r="AI40" s="38"/>
      <c r="AJ40" s="38"/>
      <c r="AK40" s="38"/>
      <c r="AL40" s="55">
        <f t="shared" si="1"/>
        <v>0</v>
      </c>
      <c r="AM40" s="55"/>
      <c r="AN40" s="55"/>
      <c r="AO40" s="67"/>
    </row>
    <row r="41" spans="1:41" ht="11.45" customHeight="1" x14ac:dyDescent="0.2">
      <c r="A41" s="66"/>
      <c r="B41" s="38"/>
      <c r="C41" s="38"/>
      <c r="D41" s="38"/>
      <c r="E41" s="38"/>
      <c r="F41" s="38"/>
      <c r="G41" s="38"/>
      <c r="H41" s="25">
        <f t="shared" si="2"/>
        <v>0</v>
      </c>
      <c r="I41" s="86"/>
      <c r="J41" s="86"/>
      <c r="K41" s="87"/>
      <c r="L41" s="38"/>
      <c r="M41" s="38"/>
      <c r="N41" s="38"/>
      <c r="O41" s="38"/>
      <c r="P41" s="38"/>
      <c r="Q41" s="38"/>
      <c r="R41" s="55">
        <f t="shared" si="0"/>
        <v>0</v>
      </c>
      <c r="S41" s="55"/>
      <c r="T41" s="55"/>
      <c r="U41" s="10"/>
      <c r="V41" s="38"/>
      <c r="W41" s="38"/>
      <c r="X41" s="38"/>
      <c r="Y41" s="38"/>
      <c r="Z41" s="38"/>
      <c r="AA41" s="38"/>
      <c r="AB41" s="25">
        <f t="shared" si="3"/>
        <v>0</v>
      </c>
      <c r="AC41" s="86"/>
      <c r="AD41" s="86"/>
      <c r="AE41" s="87"/>
      <c r="AF41" s="38"/>
      <c r="AG41" s="38"/>
      <c r="AH41" s="38"/>
      <c r="AI41" s="38"/>
      <c r="AJ41" s="38"/>
      <c r="AK41" s="38"/>
      <c r="AL41" s="55">
        <f t="shared" si="1"/>
        <v>0</v>
      </c>
      <c r="AM41" s="55"/>
      <c r="AN41" s="55"/>
      <c r="AO41" s="67"/>
    </row>
    <row r="42" spans="1:41" ht="11.45" customHeight="1" x14ac:dyDescent="0.2">
      <c r="A42" s="66"/>
      <c r="B42" s="38"/>
      <c r="C42" s="38"/>
      <c r="D42" s="38"/>
      <c r="E42" s="38"/>
      <c r="F42" s="38"/>
      <c r="G42" s="38"/>
      <c r="H42" s="25">
        <f t="shared" si="2"/>
        <v>0</v>
      </c>
      <c r="I42" s="88"/>
      <c r="J42" s="88"/>
      <c r="K42" s="89"/>
      <c r="L42" s="38"/>
      <c r="M42" s="38"/>
      <c r="N42" s="38"/>
      <c r="O42" s="38"/>
      <c r="P42" s="38"/>
      <c r="Q42" s="38"/>
      <c r="R42" s="55">
        <f t="shared" si="0"/>
        <v>0</v>
      </c>
      <c r="S42" s="55"/>
      <c r="T42" s="55"/>
      <c r="U42" s="10"/>
      <c r="V42" s="38"/>
      <c r="W42" s="38"/>
      <c r="X42" s="38"/>
      <c r="Y42" s="38"/>
      <c r="Z42" s="38"/>
      <c r="AA42" s="38"/>
      <c r="AB42" s="25">
        <f t="shared" si="3"/>
        <v>0</v>
      </c>
      <c r="AC42" s="88"/>
      <c r="AD42" s="88"/>
      <c r="AE42" s="89"/>
      <c r="AF42" s="38"/>
      <c r="AG42" s="38"/>
      <c r="AH42" s="38"/>
      <c r="AI42" s="38"/>
      <c r="AJ42" s="38"/>
      <c r="AK42" s="38"/>
      <c r="AL42" s="55">
        <f t="shared" si="1"/>
        <v>0</v>
      </c>
      <c r="AM42" s="55"/>
      <c r="AN42" s="55"/>
      <c r="AO42" s="67"/>
    </row>
    <row r="43" spans="1:41" ht="11.45" customHeight="1" x14ac:dyDescent="0.2">
      <c r="A43" s="66"/>
      <c r="B43" s="97" t="s">
        <v>55</v>
      </c>
      <c r="C43" s="97"/>
      <c r="D43" s="97"/>
      <c r="E43" s="97"/>
      <c r="F43" s="97"/>
      <c r="G43" s="97"/>
      <c r="H43" s="97"/>
      <c r="I43" s="39">
        <f>INT(SUM(H33:H42,R33:T42,AL33:AN42)/30)</f>
        <v>0</v>
      </c>
      <c r="J43" s="40"/>
      <c r="K43" s="41"/>
      <c r="L43" s="97" t="s">
        <v>3</v>
      </c>
      <c r="M43" s="97"/>
      <c r="N43" s="92">
        <f>I43*0.5</f>
        <v>0</v>
      </c>
      <c r="O43" s="92"/>
      <c r="P43" s="92"/>
      <c r="Q43" s="92"/>
      <c r="R43" s="98"/>
      <c r="S43" s="99"/>
      <c r="T43" s="100"/>
      <c r="U43" s="10"/>
      <c r="V43" s="97" t="s">
        <v>59</v>
      </c>
      <c r="W43" s="97"/>
      <c r="X43" s="97"/>
      <c r="Y43" s="97"/>
      <c r="Z43" s="97"/>
      <c r="AA43" s="97"/>
      <c r="AB43" s="97"/>
      <c r="AC43" s="39">
        <f>INT(SUM(AB33:AB42,AL33:AN42,BF33:BH42)/30)</f>
        <v>0</v>
      </c>
      <c r="AD43" s="40"/>
      <c r="AE43" s="41"/>
      <c r="AF43" s="97" t="s">
        <v>3</v>
      </c>
      <c r="AG43" s="97"/>
      <c r="AH43" s="92">
        <f>AC43*0.5</f>
        <v>0</v>
      </c>
      <c r="AI43" s="92"/>
      <c r="AJ43" s="92"/>
      <c r="AK43" s="92"/>
      <c r="AL43" s="98"/>
      <c r="AM43" s="99"/>
      <c r="AN43" s="100"/>
      <c r="AO43" s="67"/>
    </row>
    <row r="44" spans="1:41" ht="11.45" customHeight="1" x14ac:dyDescent="0.2">
      <c r="A44" s="66"/>
      <c r="B44" s="97" t="s">
        <v>57</v>
      </c>
      <c r="C44" s="97"/>
      <c r="D44" s="97"/>
      <c r="E44" s="97"/>
      <c r="F44" s="97"/>
      <c r="G44" s="97"/>
      <c r="H44" s="97"/>
      <c r="I44" s="39">
        <f>SUM(H33:H42,R33:T42,)-I43*30</f>
        <v>0</v>
      </c>
      <c r="J44" s="40"/>
      <c r="K44" s="41"/>
      <c r="L44" s="90" t="s">
        <v>3</v>
      </c>
      <c r="M44" s="91"/>
      <c r="N44" s="92">
        <f>IF(I44&gt;15,0.5,0)</f>
        <v>0</v>
      </c>
      <c r="O44" s="92"/>
      <c r="P44" s="92"/>
      <c r="Q44" s="92"/>
      <c r="R44" s="101"/>
      <c r="S44" s="102"/>
      <c r="T44" s="103"/>
      <c r="U44" s="10"/>
      <c r="V44" s="97" t="s">
        <v>60</v>
      </c>
      <c r="W44" s="97"/>
      <c r="X44" s="97"/>
      <c r="Y44" s="97"/>
      <c r="Z44" s="97"/>
      <c r="AA44" s="97"/>
      <c r="AB44" s="97"/>
      <c r="AC44" s="39">
        <f>SUM(AB33:AB42,AL33:AN42,)-AC43*30</f>
        <v>0</v>
      </c>
      <c r="AD44" s="40"/>
      <c r="AE44" s="41"/>
      <c r="AF44" s="90" t="s">
        <v>3</v>
      </c>
      <c r="AG44" s="91"/>
      <c r="AH44" s="92">
        <f>IF(AC44&gt;15,0.5,0)</f>
        <v>0</v>
      </c>
      <c r="AI44" s="92"/>
      <c r="AJ44" s="92"/>
      <c r="AK44" s="92"/>
      <c r="AL44" s="101"/>
      <c r="AM44" s="102"/>
      <c r="AN44" s="103"/>
      <c r="AO44" s="67"/>
    </row>
    <row r="45" spans="1:41" ht="11.45" customHeight="1" x14ac:dyDescent="0.2">
      <c r="A45" s="66"/>
      <c r="B45" s="93" t="s">
        <v>68</v>
      </c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4">
        <f>SUM(N43:O44)</f>
        <v>0</v>
      </c>
      <c r="O45" s="95"/>
      <c r="P45" s="95"/>
      <c r="Q45" s="96"/>
      <c r="R45" s="104"/>
      <c r="S45" s="105"/>
      <c r="T45" s="106"/>
      <c r="U45" s="10"/>
      <c r="V45" s="93" t="s">
        <v>67</v>
      </c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4">
        <f>SUM(AH43:AI44)</f>
        <v>0</v>
      </c>
      <c r="AI45" s="95"/>
      <c r="AJ45" s="95"/>
      <c r="AK45" s="96"/>
      <c r="AL45" s="104"/>
      <c r="AM45" s="105"/>
      <c r="AN45" s="106"/>
      <c r="AO45" s="67"/>
    </row>
    <row r="46" spans="1:41" ht="11.45" customHeight="1" x14ac:dyDescent="0.2">
      <c r="A46" s="66"/>
      <c r="B46" s="107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9"/>
      <c r="AO46" s="67"/>
    </row>
    <row r="47" spans="1:41" ht="18.600000000000001" customHeight="1" x14ac:dyDescent="0.2">
      <c r="A47" s="66"/>
      <c r="B47" s="54" t="s">
        <v>61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110"/>
      <c r="V47" s="54" t="s">
        <v>62</v>
      </c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67"/>
    </row>
    <row r="48" spans="1:41" x14ac:dyDescent="0.2">
      <c r="A48" s="66"/>
      <c r="B48" s="56" t="s">
        <v>47</v>
      </c>
      <c r="C48" s="56"/>
      <c r="D48" s="56"/>
      <c r="E48" s="56" t="s">
        <v>48</v>
      </c>
      <c r="F48" s="56"/>
      <c r="G48" s="56"/>
      <c r="H48" s="9" t="s">
        <v>49</v>
      </c>
      <c r="I48" s="84"/>
      <c r="J48" s="84"/>
      <c r="K48" s="85"/>
      <c r="L48" s="56" t="s">
        <v>47</v>
      </c>
      <c r="M48" s="56"/>
      <c r="N48" s="56"/>
      <c r="O48" s="56" t="s">
        <v>48</v>
      </c>
      <c r="P48" s="56"/>
      <c r="Q48" s="56"/>
      <c r="R48" s="56" t="s">
        <v>49</v>
      </c>
      <c r="S48" s="56"/>
      <c r="T48" s="56"/>
      <c r="U48" s="110"/>
      <c r="V48" s="56" t="s">
        <v>47</v>
      </c>
      <c r="W48" s="56"/>
      <c r="X48" s="56"/>
      <c r="Y48" s="56" t="s">
        <v>48</v>
      </c>
      <c r="Z48" s="56"/>
      <c r="AA48" s="56"/>
      <c r="AB48" s="9" t="s">
        <v>49</v>
      </c>
      <c r="AC48" s="84"/>
      <c r="AD48" s="84"/>
      <c r="AE48" s="85"/>
      <c r="AF48" s="56" t="s">
        <v>47</v>
      </c>
      <c r="AG48" s="56"/>
      <c r="AH48" s="56"/>
      <c r="AI48" s="56" t="s">
        <v>48</v>
      </c>
      <c r="AJ48" s="56"/>
      <c r="AK48" s="56"/>
      <c r="AL48" s="56" t="s">
        <v>49</v>
      </c>
      <c r="AM48" s="56"/>
      <c r="AN48" s="56"/>
      <c r="AO48" s="67"/>
    </row>
    <row r="49" spans="1:41" x14ac:dyDescent="0.2">
      <c r="A49" s="66"/>
      <c r="B49" s="38"/>
      <c r="C49" s="38"/>
      <c r="D49" s="38"/>
      <c r="E49" s="38"/>
      <c r="F49" s="38"/>
      <c r="G49" s="38"/>
      <c r="H49" s="25">
        <f>IF(B49=0,0,DAYS360(B49,E49+1))</f>
        <v>0</v>
      </c>
      <c r="I49" s="86"/>
      <c r="J49" s="86"/>
      <c r="K49" s="87"/>
      <c r="L49" s="38"/>
      <c r="M49" s="38"/>
      <c r="N49" s="38"/>
      <c r="O49" s="38"/>
      <c r="P49" s="38"/>
      <c r="Q49" s="38"/>
      <c r="R49" s="55">
        <f t="shared" ref="R49:R58" si="4">IF(I49=0,0,DAYS360(I49,L49+1))</f>
        <v>0</v>
      </c>
      <c r="S49" s="55"/>
      <c r="T49" s="55"/>
      <c r="U49" s="110"/>
      <c r="V49" s="38"/>
      <c r="W49" s="38"/>
      <c r="X49" s="38"/>
      <c r="Y49" s="38"/>
      <c r="Z49" s="38"/>
      <c r="AA49" s="38"/>
      <c r="AB49" s="25">
        <f>IF(V49=0,0,DAYS360(V49,Y49+1))</f>
        <v>0</v>
      </c>
      <c r="AC49" s="86"/>
      <c r="AD49" s="86"/>
      <c r="AE49" s="87"/>
      <c r="AF49" s="38"/>
      <c r="AG49" s="38"/>
      <c r="AH49" s="38"/>
      <c r="AI49" s="38"/>
      <c r="AJ49" s="38"/>
      <c r="AK49" s="38"/>
      <c r="AL49" s="55">
        <f t="shared" ref="AL49:AL58" si="5">IF(AC49=0,0,DAYS360(AC49,AF49+1))</f>
        <v>0</v>
      </c>
      <c r="AM49" s="55"/>
      <c r="AN49" s="55"/>
      <c r="AO49" s="67"/>
    </row>
    <row r="50" spans="1:41" ht="11.45" customHeight="1" x14ac:dyDescent="0.2">
      <c r="A50" s="66"/>
      <c r="B50" s="38"/>
      <c r="C50" s="38"/>
      <c r="D50" s="38"/>
      <c r="E50" s="38"/>
      <c r="F50" s="38"/>
      <c r="G50" s="38"/>
      <c r="H50" s="25">
        <f t="shared" ref="H50:H58" si="6">IF(B50=0,0,DAYS360(B50,E50+1))</f>
        <v>0</v>
      </c>
      <c r="I50" s="86"/>
      <c r="J50" s="86"/>
      <c r="K50" s="87"/>
      <c r="L50" s="38"/>
      <c r="M50" s="38"/>
      <c r="N50" s="38"/>
      <c r="O50" s="38"/>
      <c r="P50" s="38"/>
      <c r="Q50" s="38"/>
      <c r="R50" s="55">
        <f t="shared" si="4"/>
        <v>0</v>
      </c>
      <c r="S50" s="55"/>
      <c r="T50" s="55"/>
      <c r="U50" s="110"/>
      <c r="V50" s="38"/>
      <c r="W50" s="38"/>
      <c r="X50" s="38"/>
      <c r="Y50" s="38"/>
      <c r="Z50" s="38"/>
      <c r="AA50" s="38"/>
      <c r="AB50" s="25">
        <f t="shared" ref="AB50:AB58" si="7">IF(V50=0,0,DAYS360(V50,Y50+1))</f>
        <v>0</v>
      </c>
      <c r="AC50" s="86"/>
      <c r="AD50" s="86"/>
      <c r="AE50" s="87"/>
      <c r="AF50" s="38"/>
      <c r="AG50" s="38"/>
      <c r="AH50" s="38"/>
      <c r="AI50" s="38"/>
      <c r="AJ50" s="38"/>
      <c r="AK50" s="38"/>
      <c r="AL50" s="55">
        <f t="shared" si="5"/>
        <v>0</v>
      </c>
      <c r="AM50" s="55"/>
      <c r="AN50" s="55"/>
      <c r="AO50" s="67"/>
    </row>
    <row r="51" spans="1:41" ht="11.45" customHeight="1" x14ac:dyDescent="0.2">
      <c r="A51" s="66"/>
      <c r="B51" s="38"/>
      <c r="C51" s="38"/>
      <c r="D51" s="38"/>
      <c r="E51" s="38"/>
      <c r="F51" s="38"/>
      <c r="G51" s="38"/>
      <c r="H51" s="25">
        <f t="shared" si="6"/>
        <v>0</v>
      </c>
      <c r="I51" s="86"/>
      <c r="J51" s="86"/>
      <c r="K51" s="87"/>
      <c r="L51" s="38"/>
      <c r="M51" s="38"/>
      <c r="N51" s="38"/>
      <c r="O51" s="38"/>
      <c r="P51" s="38"/>
      <c r="Q51" s="38"/>
      <c r="R51" s="55">
        <f t="shared" si="4"/>
        <v>0</v>
      </c>
      <c r="S51" s="55"/>
      <c r="T51" s="55"/>
      <c r="U51" s="110"/>
      <c r="V51" s="38"/>
      <c r="W51" s="38"/>
      <c r="X51" s="38"/>
      <c r="Y51" s="38"/>
      <c r="Z51" s="38"/>
      <c r="AA51" s="38"/>
      <c r="AB51" s="25">
        <f t="shared" si="7"/>
        <v>0</v>
      </c>
      <c r="AC51" s="86"/>
      <c r="AD51" s="86"/>
      <c r="AE51" s="87"/>
      <c r="AF51" s="38"/>
      <c r="AG51" s="38"/>
      <c r="AH51" s="38"/>
      <c r="AI51" s="38"/>
      <c r="AJ51" s="38"/>
      <c r="AK51" s="38"/>
      <c r="AL51" s="55">
        <f t="shared" si="5"/>
        <v>0</v>
      </c>
      <c r="AM51" s="55"/>
      <c r="AN51" s="55"/>
      <c r="AO51" s="67"/>
    </row>
    <row r="52" spans="1:41" ht="11.45" customHeight="1" x14ac:dyDescent="0.2">
      <c r="A52" s="66"/>
      <c r="B52" s="38"/>
      <c r="C52" s="38"/>
      <c r="D52" s="38"/>
      <c r="E52" s="38"/>
      <c r="F52" s="38"/>
      <c r="G52" s="38"/>
      <c r="H52" s="25">
        <f t="shared" si="6"/>
        <v>0</v>
      </c>
      <c r="I52" s="86"/>
      <c r="J52" s="86"/>
      <c r="K52" s="87"/>
      <c r="L52" s="38"/>
      <c r="M52" s="38"/>
      <c r="N52" s="38"/>
      <c r="O52" s="38"/>
      <c r="P52" s="38"/>
      <c r="Q52" s="38"/>
      <c r="R52" s="55">
        <f t="shared" si="4"/>
        <v>0</v>
      </c>
      <c r="S52" s="55"/>
      <c r="T52" s="55"/>
      <c r="U52" s="110"/>
      <c r="V52" s="38"/>
      <c r="W52" s="38"/>
      <c r="X52" s="38"/>
      <c r="Y52" s="38"/>
      <c r="Z52" s="38"/>
      <c r="AA52" s="38"/>
      <c r="AB52" s="25">
        <f t="shared" si="7"/>
        <v>0</v>
      </c>
      <c r="AC52" s="86"/>
      <c r="AD52" s="86"/>
      <c r="AE52" s="87"/>
      <c r="AF52" s="38"/>
      <c r="AG52" s="38"/>
      <c r="AH52" s="38"/>
      <c r="AI52" s="38"/>
      <c r="AJ52" s="38"/>
      <c r="AK52" s="38"/>
      <c r="AL52" s="55">
        <f t="shared" si="5"/>
        <v>0</v>
      </c>
      <c r="AM52" s="55"/>
      <c r="AN52" s="55"/>
      <c r="AO52" s="67"/>
    </row>
    <row r="53" spans="1:41" ht="11.45" customHeight="1" x14ac:dyDescent="0.2">
      <c r="A53" s="66"/>
      <c r="B53" s="38"/>
      <c r="C53" s="38"/>
      <c r="D53" s="38"/>
      <c r="E53" s="38"/>
      <c r="F53" s="38"/>
      <c r="G53" s="38"/>
      <c r="H53" s="25">
        <f t="shared" si="6"/>
        <v>0</v>
      </c>
      <c r="I53" s="86"/>
      <c r="J53" s="86"/>
      <c r="K53" s="87"/>
      <c r="L53" s="38"/>
      <c r="M53" s="38"/>
      <c r="N53" s="38"/>
      <c r="O53" s="38"/>
      <c r="P53" s="38"/>
      <c r="Q53" s="38"/>
      <c r="R53" s="55">
        <f t="shared" si="4"/>
        <v>0</v>
      </c>
      <c r="S53" s="55"/>
      <c r="T53" s="55"/>
      <c r="U53" s="110"/>
      <c r="V53" s="38"/>
      <c r="W53" s="38"/>
      <c r="X53" s="38"/>
      <c r="Y53" s="38"/>
      <c r="Z53" s="38"/>
      <c r="AA53" s="38"/>
      <c r="AB53" s="25">
        <f t="shared" si="7"/>
        <v>0</v>
      </c>
      <c r="AC53" s="86"/>
      <c r="AD53" s="86"/>
      <c r="AE53" s="87"/>
      <c r="AF53" s="38"/>
      <c r="AG53" s="38"/>
      <c r="AH53" s="38"/>
      <c r="AI53" s="38"/>
      <c r="AJ53" s="38"/>
      <c r="AK53" s="38"/>
      <c r="AL53" s="55">
        <f t="shared" si="5"/>
        <v>0</v>
      </c>
      <c r="AM53" s="55"/>
      <c r="AN53" s="55"/>
      <c r="AO53" s="67"/>
    </row>
    <row r="54" spans="1:41" ht="11.45" customHeight="1" x14ac:dyDescent="0.2">
      <c r="A54" s="66"/>
      <c r="B54" s="38"/>
      <c r="C54" s="38"/>
      <c r="D54" s="38"/>
      <c r="E54" s="38"/>
      <c r="F54" s="38"/>
      <c r="G54" s="38"/>
      <c r="H54" s="25">
        <f t="shared" si="6"/>
        <v>0</v>
      </c>
      <c r="I54" s="86"/>
      <c r="J54" s="86"/>
      <c r="K54" s="87"/>
      <c r="L54" s="38"/>
      <c r="M54" s="38"/>
      <c r="N54" s="38"/>
      <c r="O54" s="38"/>
      <c r="P54" s="38"/>
      <c r="Q54" s="38"/>
      <c r="R54" s="55">
        <f t="shared" si="4"/>
        <v>0</v>
      </c>
      <c r="S54" s="55"/>
      <c r="T54" s="55"/>
      <c r="U54" s="110"/>
      <c r="V54" s="38"/>
      <c r="W54" s="38"/>
      <c r="X54" s="38"/>
      <c r="Y54" s="38"/>
      <c r="Z54" s="38"/>
      <c r="AA54" s="38"/>
      <c r="AB54" s="25">
        <f t="shared" si="7"/>
        <v>0</v>
      </c>
      <c r="AC54" s="86"/>
      <c r="AD54" s="86"/>
      <c r="AE54" s="87"/>
      <c r="AF54" s="38"/>
      <c r="AG54" s="38"/>
      <c r="AH54" s="38"/>
      <c r="AI54" s="38"/>
      <c r="AJ54" s="38"/>
      <c r="AK54" s="38"/>
      <c r="AL54" s="55">
        <f t="shared" si="5"/>
        <v>0</v>
      </c>
      <c r="AM54" s="55"/>
      <c r="AN54" s="55"/>
      <c r="AO54" s="67"/>
    </row>
    <row r="55" spans="1:41" ht="11.45" customHeight="1" x14ac:dyDescent="0.2">
      <c r="A55" s="66"/>
      <c r="B55" s="38"/>
      <c r="C55" s="38"/>
      <c r="D55" s="38"/>
      <c r="E55" s="38"/>
      <c r="F55" s="38"/>
      <c r="G55" s="38"/>
      <c r="H55" s="25">
        <f t="shared" si="6"/>
        <v>0</v>
      </c>
      <c r="I55" s="86"/>
      <c r="J55" s="86"/>
      <c r="K55" s="87"/>
      <c r="L55" s="38"/>
      <c r="M55" s="38"/>
      <c r="N55" s="38"/>
      <c r="O55" s="38"/>
      <c r="P55" s="38"/>
      <c r="Q55" s="38"/>
      <c r="R55" s="55">
        <f t="shared" si="4"/>
        <v>0</v>
      </c>
      <c r="S55" s="55"/>
      <c r="T55" s="55"/>
      <c r="U55" s="110"/>
      <c r="V55" s="38"/>
      <c r="W55" s="38"/>
      <c r="X55" s="38"/>
      <c r="Y55" s="38"/>
      <c r="Z55" s="38"/>
      <c r="AA55" s="38"/>
      <c r="AB55" s="25">
        <f t="shared" si="7"/>
        <v>0</v>
      </c>
      <c r="AC55" s="86"/>
      <c r="AD55" s="86"/>
      <c r="AE55" s="87"/>
      <c r="AF55" s="38"/>
      <c r="AG55" s="38"/>
      <c r="AH55" s="38"/>
      <c r="AI55" s="38"/>
      <c r="AJ55" s="38"/>
      <c r="AK55" s="38"/>
      <c r="AL55" s="55">
        <f t="shared" si="5"/>
        <v>0</v>
      </c>
      <c r="AM55" s="55"/>
      <c r="AN55" s="55"/>
      <c r="AO55" s="67"/>
    </row>
    <row r="56" spans="1:41" ht="11.45" customHeight="1" x14ac:dyDescent="0.2">
      <c r="A56" s="66"/>
      <c r="B56" s="38"/>
      <c r="C56" s="38"/>
      <c r="D56" s="38"/>
      <c r="E56" s="38"/>
      <c r="F56" s="38"/>
      <c r="G56" s="38"/>
      <c r="H56" s="25">
        <f t="shared" si="6"/>
        <v>0</v>
      </c>
      <c r="I56" s="86"/>
      <c r="J56" s="86"/>
      <c r="K56" s="87"/>
      <c r="L56" s="38"/>
      <c r="M56" s="38"/>
      <c r="N56" s="38"/>
      <c r="O56" s="38"/>
      <c r="P56" s="38"/>
      <c r="Q56" s="38"/>
      <c r="R56" s="55">
        <f t="shared" si="4"/>
        <v>0</v>
      </c>
      <c r="S56" s="55"/>
      <c r="T56" s="55"/>
      <c r="U56" s="110"/>
      <c r="V56" s="38"/>
      <c r="W56" s="38"/>
      <c r="X56" s="38"/>
      <c r="Y56" s="38"/>
      <c r="Z56" s="38"/>
      <c r="AA56" s="38"/>
      <c r="AB56" s="25">
        <f t="shared" si="7"/>
        <v>0</v>
      </c>
      <c r="AC56" s="86"/>
      <c r="AD56" s="86"/>
      <c r="AE56" s="87"/>
      <c r="AF56" s="38"/>
      <c r="AG56" s="38"/>
      <c r="AH56" s="38"/>
      <c r="AI56" s="38"/>
      <c r="AJ56" s="38"/>
      <c r="AK56" s="38"/>
      <c r="AL56" s="55">
        <f t="shared" si="5"/>
        <v>0</v>
      </c>
      <c r="AM56" s="55"/>
      <c r="AN56" s="55"/>
      <c r="AO56" s="67"/>
    </row>
    <row r="57" spans="1:41" ht="11.45" customHeight="1" x14ac:dyDescent="0.2">
      <c r="A57" s="66"/>
      <c r="B57" s="38"/>
      <c r="C57" s="38"/>
      <c r="D57" s="38"/>
      <c r="E57" s="38"/>
      <c r="F57" s="38"/>
      <c r="G57" s="38"/>
      <c r="H57" s="25">
        <f t="shared" si="6"/>
        <v>0</v>
      </c>
      <c r="I57" s="86"/>
      <c r="J57" s="86"/>
      <c r="K57" s="87"/>
      <c r="L57" s="38"/>
      <c r="M57" s="38"/>
      <c r="N57" s="38"/>
      <c r="O57" s="38"/>
      <c r="P57" s="38"/>
      <c r="Q57" s="38"/>
      <c r="R57" s="55">
        <f t="shared" si="4"/>
        <v>0</v>
      </c>
      <c r="S57" s="55"/>
      <c r="T57" s="55"/>
      <c r="U57" s="110"/>
      <c r="V57" s="38"/>
      <c r="W57" s="38"/>
      <c r="X57" s="38"/>
      <c r="Y57" s="38"/>
      <c r="Z57" s="38"/>
      <c r="AA57" s="38"/>
      <c r="AB57" s="25">
        <f t="shared" si="7"/>
        <v>0</v>
      </c>
      <c r="AC57" s="86"/>
      <c r="AD57" s="86"/>
      <c r="AE57" s="87"/>
      <c r="AF57" s="38"/>
      <c r="AG57" s="38"/>
      <c r="AH57" s="38"/>
      <c r="AI57" s="38"/>
      <c r="AJ57" s="38"/>
      <c r="AK57" s="38"/>
      <c r="AL57" s="55">
        <f t="shared" si="5"/>
        <v>0</v>
      </c>
      <c r="AM57" s="55"/>
      <c r="AN57" s="55"/>
      <c r="AO57" s="67"/>
    </row>
    <row r="58" spans="1:41" ht="11.45" customHeight="1" x14ac:dyDescent="0.2">
      <c r="A58" s="66"/>
      <c r="B58" s="38"/>
      <c r="C58" s="38"/>
      <c r="D58" s="38"/>
      <c r="E58" s="38"/>
      <c r="F58" s="38"/>
      <c r="G58" s="38"/>
      <c r="H58" s="25">
        <f t="shared" si="6"/>
        <v>0</v>
      </c>
      <c r="I58" s="88"/>
      <c r="J58" s="88"/>
      <c r="K58" s="89"/>
      <c r="L58" s="38"/>
      <c r="M58" s="38"/>
      <c r="N58" s="38"/>
      <c r="O58" s="38"/>
      <c r="P58" s="38"/>
      <c r="Q58" s="38"/>
      <c r="R58" s="55">
        <f t="shared" si="4"/>
        <v>0</v>
      </c>
      <c r="S58" s="55"/>
      <c r="T58" s="55"/>
      <c r="U58" s="110"/>
      <c r="V58" s="38"/>
      <c r="W58" s="38"/>
      <c r="X58" s="38"/>
      <c r="Y58" s="38"/>
      <c r="Z58" s="38"/>
      <c r="AA58" s="38"/>
      <c r="AB58" s="25">
        <f t="shared" si="7"/>
        <v>0</v>
      </c>
      <c r="AC58" s="88"/>
      <c r="AD58" s="88"/>
      <c r="AE58" s="89"/>
      <c r="AF58" s="38"/>
      <c r="AG58" s="38"/>
      <c r="AH58" s="38"/>
      <c r="AI58" s="38"/>
      <c r="AJ58" s="38"/>
      <c r="AK58" s="38"/>
      <c r="AL58" s="55">
        <f t="shared" si="5"/>
        <v>0</v>
      </c>
      <c r="AM58" s="55"/>
      <c r="AN58" s="55"/>
      <c r="AO58" s="67"/>
    </row>
    <row r="59" spans="1:41" ht="11.45" customHeight="1" x14ac:dyDescent="0.2">
      <c r="A59" s="66"/>
      <c r="B59" s="97" t="s">
        <v>63</v>
      </c>
      <c r="C59" s="97"/>
      <c r="D59" s="97"/>
      <c r="E59" s="97"/>
      <c r="F59" s="97"/>
      <c r="G59" s="97"/>
      <c r="H59" s="97"/>
      <c r="I59" s="39">
        <f>INT(SUM(H49:H58,R49:T58,AL49:AN58)/30)</f>
        <v>0</v>
      </c>
      <c r="J59" s="40"/>
      <c r="K59" s="41"/>
      <c r="L59" s="97" t="s">
        <v>3</v>
      </c>
      <c r="M59" s="97"/>
      <c r="N59" s="92">
        <f>I59*0.5</f>
        <v>0</v>
      </c>
      <c r="O59" s="92"/>
      <c r="P59" s="92"/>
      <c r="Q59" s="92"/>
      <c r="R59" s="98"/>
      <c r="S59" s="99"/>
      <c r="T59" s="100"/>
      <c r="U59" s="110"/>
      <c r="V59" s="90" t="s">
        <v>65</v>
      </c>
      <c r="W59" s="111"/>
      <c r="X59" s="111"/>
      <c r="Y59" s="111"/>
      <c r="Z59" s="111"/>
      <c r="AA59" s="111"/>
      <c r="AB59" s="91"/>
      <c r="AC59" s="39">
        <f>INT(SUM(AB49:AB58,AL49:AN58,)/30)</f>
        <v>0</v>
      </c>
      <c r="AD59" s="40"/>
      <c r="AE59" s="41"/>
      <c r="AF59" s="90" t="s">
        <v>3</v>
      </c>
      <c r="AG59" s="91"/>
      <c r="AH59" s="92">
        <f>AC59*0.5</f>
        <v>0</v>
      </c>
      <c r="AI59" s="92"/>
      <c r="AJ59" s="92"/>
      <c r="AK59" s="92"/>
      <c r="AL59" s="98"/>
      <c r="AM59" s="99"/>
      <c r="AN59" s="100"/>
      <c r="AO59" s="67"/>
    </row>
    <row r="60" spans="1:41" ht="11.45" customHeight="1" x14ac:dyDescent="0.2">
      <c r="A60" s="66"/>
      <c r="B60" s="97" t="s">
        <v>64</v>
      </c>
      <c r="C60" s="97"/>
      <c r="D60" s="97"/>
      <c r="E60" s="97"/>
      <c r="F60" s="97"/>
      <c r="G60" s="97"/>
      <c r="H60" s="97"/>
      <c r="I60" s="39">
        <f>SUM(H49:H58,R49:T58,)-I59*30</f>
        <v>0</v>
      </c>
      <c r="J60" s="40"/>
      <c r="K60" s="41"/>
      <c r="L60" s="90" t="s">
        <v>3</v>
      </c>
      <c r="M60" s="91"/>
      <c r="N60" s="92">
        <f>IF(I60&gt;15,0.5,0)</f>
        <v>0</v>
      </c>
      <c r="O60" s="92"/>
      <c r="P60" s="92"/>
      <c r="Q60" s="92"/>
      <c r="R60" s="101"/>
      <c r="S60" s="102"/>
      <c r="T60" s="103"/>
      <c r="U60" s="110"/>
      <c r="V60" s="90" t="s">
        <v>66</v>
      </c>
      <c r="W60" s="111"/>
      <c r="X60" s="111"/>
      <c r="Y60" s="111"/>
      <c r="Z60" s="111"/>
      <c r="AA60" s="111"/>
      <c r="AB60" s="91"/>
      <c r="AC60" s="39">
        <f>SUM(AB49:AB58,AL49:AN58)-AC59*30</f>
        <v>0</v>
      </c>
      <c r="AD60" s="40"/>
      <c r="AE60" s="41"/>
      <c r="AF60" s="90" t="s">
        <v>3</v>
      </c>
      <c r="AG60" s="91"/>
      <c r="AH60" s="92">
        <f>IF(AC60&gt;15,0.5,0)</f>
        <v>0</v>
      </c>
      <c r="AI60" s="92"/>
      <c r="AJ60" s="92"/>
      <c r="AK60" s="92"/>
      <c r="AL60" s="101"/>
      <c r="AM60" s="102"/>
      <c r="AN60" s="103"/>
      <c r="AO60" s="67"/>
    </row>
    <row r="61" spans="1:41" ht="11.45" customHeight="1" x14ac:dyDescent="0.2">
      <c r="A61" s="66"/>
      <c r="B61" s="112" t="s">
        <v>69</v>
      </c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4"/>
      <c r="N61" s="94">
        <f>SUM(N59:O60)</f>
        <v>0</v>
      </c>
      <c r="O61" s="95"/>
      <c r="P61" s="95"/>
      <c r="Q61" s="96"/>
      <c r="R61" s="104"/>
      <c r="S61" s="105"/>
      <c r="T61" s="106"/>
      <c r="U61" s="110"/>
      <c r="V61" s="112" t="s">
        <v>70</v>
      </c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4"/>
      <c r="AH61" s="94">
        <f>SUM(AH59:AI60)</f>
        <v>0</v>
      </c>
      <c r="AI61" s="95"/>
      <c r="AJ61" s="95"/>
      <c r="AK61" s="96"/>
      <c r="AL61" s="104"/>
      <c r="AM61" s="105"/>
      <c r="AN61" s="106"/>
      <c r="AO61" s="67"/>
    </row>
    <row r="62" spans="1:41" ht="11.45" customHeight="1" x14ac:dyDescent="0.2">
      <c r="A62" s="66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67"/>
    </row>
    <row r="63" spans="1:41" ht="13.9" customHeight="1" x14ac:dyDescent="0.2">
      <c r="A63" s="66"/>
      <c r="B63" s="80" t="s">
        <v>83</v>
      </c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67"/>
    </row>
    <row r="64" spans="1:41" ht="54.6" customHeight="1" x14ac:dyDescent="0.2">
      <c r="A64" s="66"/>
      <c r="B64" s="77" t="s">
        <v>138</v>
      </c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9"/>
      <c r="AO64" s="67"/>
    </row>
    <row r="65" spans="1:41" ht="11.45" customHeight="1" x14ac:dyDescent="0.2">
      <c r="A65" s="66"/>
      <c r="B65" s="51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3"/>
      <c r="AO65" s="67"/>
    </row>
    <row r="66" spans="1:41" ht="18.600000000000001" customHeight="1" x14ac:dyDescent="0.2">
      <c r="A66" s="66"/>
      <c r="B66" s="54" t="s">
        <v>56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116"/>
      <c r="V66" s="54" t="s">
        <v>58</v>
      </c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67"/>
    </row>
    <row r="67" spans="1:41" x14ac:dyDescent="0.2">
      <c r="A67" s="66"/>
      <c r="B67" s="37" t="s">
        <v>47</v>
      </c>
      <c r="C67" s="37"/>
      <c r="D67" s="37"/>
      <c r="E67" s="37" t="s">
        <v>48</v>
      </c>
      <c r="F67" s="37"/>
      <c r="G67" s="37"/>
      <c r="H67" s="11" t="s">
        <v>49</v>
      </c>
      <c r="I67" s="86"/>
      <c r="J67" s="86"/>
      <c r="K67" s="87"/>
      <c r="L67" s="37" t="s">
        <v>47</v>
      </c>
      <c r="M67" s="37"/>
      <c r="N67" s="37"/>
      <c r="O67" s="37" t="s">
        <v>48</v>
      </c>
      <c r="P67" s="37"/>
      <c r="Q67" s="37"/>
      <c r="R67" s="37" t="s">
        <v>49</v>
      </c>
      <c r="S67" s="37"/>
      <c r="T67" s="37"/>
      <c r="U67" s="117"/>
      <c r="V67" s="37" t="s">
        <v>47</v>
      </c>
      <c r="W67" s="37"/>
      <c r="X67" s="37"/>
      <c r="Y67" s="37" t="s">
        <v>48</v>
      </c>
      <c r="Z67" s="37"/>
      <c r="AA67" s="37"/>
      <c r="AB67" s="11" t="s">
        <v>49</v>
      </c>
      <c r="AC67" s="86"/>
      <c r="AD67" s="86"/>
      <c r="AE67" s="87"/>
      <c r="AF67" s="37" t="s">
        <v>47</v>
      </c>
      <c r="AG67" s="37"/>
      <c r="AH67" s="37"/>
      <c r="AI67" s="37" t="s">
        <v>48</v>
      </c>
      <c r="AJ67" s="37"/>
      <c r="AK67" s="37"/>
      <c r="AL67" s="37" t="s">
        <v>49</v>
      </c>
      <c r="AM67" s="37"/>
      <c r="AN67" s="37"/>
      <c r="AO67" s="67"/>
    </row>
    <row r="68" spans="1:41" x14ac:dyDescent="0.2">
      <c r="A68" s="66"/>
      <c r="B68" s="38"/>
      <c r="C68" s="38"/>
      <c r="D68" s="38"/>
      <c r="E68" s="38"/>
      <c r="F68" s="38"/>
      <c r="G68" s="38"/>
      <c r="H68" s="25">
        <f>IF(B68=0,0,DAYS360(B68,E68+1))</f>
        <v>0</v>
      </c>
      <c r="I68" s="86"/>
      <c r="J68" s="86"/>
      <c r="K68" s="87"/>
      <c r="L68" s="38"/>
      <c r="M68" s="38"/>
      <c r="N68" s="38"/>
      <c r="O68" s="38"/>
      <c r="P68" s="38"/>
      <c r="Q68" s="38"/>
      <c r="R68" s="55">
        <f t="shared" ref="R68:R77" si="8">IF(I68=0,0,DAYS360(I68,L68+1))</f>
        <v>0</v>
      </c>
      <c r="S68" s="55"/>
      <c r="T68" s="55"/>
      <c r="U68" s="117"/>
      <c r="V68" s="38"/>
      <c r="W68" s="38"/>
      <c r="X68" s="38"/>
      <c r="Y68" s="38"/>
      <c r="Z68" s="38"/>
      <c r="AA68" s="38"/>
      <c r="AB68" s="25">
        <f>IF(V68=0,0,DAYS360(V68,Y68+1))</f>
        <v>0</v>
      </c>
      <c r="AC68" s="86"/>
      <c r="AD68" s="86"/>
      <c r="AE68" s="87"/>
      <c r="AF68" s="38"/>
      <c r="AG68" s="38"/>
      <c r="AH68" s="38"/>
      <c r="AI68" s="38"/>
      <c r="AJ68" s="38"/>
      <c r="AK68" s="38"/>
      <c r="AL68" s="55">
        <f t="shared" ref="AL68:AL77" si="9">IF(AC68=0,0,DAYS360(AC68,AF68+1))</f>
        <v>0</v>
      </c>
      <c r="AM68" s="55"/>
      <c r="AN68" s="55"/>
      <c r="AO68" s="67"/>
    </row>
    <row r="69" spans="1:41" ht="11.45" customHeight="1" x14ac:dyDescent="0.2">
      <c r="A69" s="66"/>
      <c r="B69" s="38"/>
      <c r="C69" s="38"/>
      <c r="D69" s="38"/>
      <c r="E69" s="38"/>
      <c r="F69" s="38"/>
      <c r="G69" s="38"/>
      <c r="H69" s="25">
        <f t="shared" ref="H69:H77" si="10">IF(B69=0,0,DAYS360(B69,E69+1))</f>
        <v>0</v>
      </c>
      <c r="I69" s="86"/>
      <c r="J69" s="86"/>
      <c r="K69" s="87"/>
      <c r="L69" s="38"/>
      <c r="M69" s="38"/>
      <c r="N69" s="38"/>
      <c r="O69" s="38"/>
      <c r="P69" s="38"/>
      <c r="Q69" s="38"/>
      <c r="R69" s="55">
        <f t="shared" si="8"/>
        <v>0</v>
      </c>
      <c r="S69" s="55"/>
      <c r="T69" s="55"/>
      <c r="U69" s="117"/>
      <c r="V69" s="38"/>
      <c r="W69" s="38"/>
      <c r="X69" s="38"/>
      <c r="Y69" s="38"/>
      <c r="Z69" s="38"/>
      <c r="AA69" s="38"/>
      <c r="AB69" s="25">
        <f t="shared" ref="AB69:AB77" si="11">IF(V69=0,0,DAYS360(V69,Y69+1))</f>
        <v>0</v>
      </c>
      <c r="AC69" s="86"/>
      <c r="AD69" s="86"/>
      <c r="AE69" s="87"/>
      <c r="AF69" s="38"/>
      <c r="AG69" s="38"/>
      <c r="AH69" s="38"/>
      <c r="AI69" s="38"/>
      <c r="AJ69" s="38"/>
      <c r="AK69" s="38"/>
      <c r="AL69" s="55">
        <f t="shared" si="9"/>
        <v>0</v>
      </c>
      <c r="AM69" s="55"/>
      <c r="AN69" s="55"/>
      <c r="AO69" s="67"/>
    </row>
    <row r="70" spans="1:41" ht="11.45" customHeight="1" x14ac:dyDescent="0.2">
      <c r="A70" s="66"/>
      <c r="B70" s="38"/>
      <c r="C70" s="38"/>
      <c r="D70" s="38"/>
      <c r="E70" s="38"/>
      <c r="F70" s="38"/>
      <c r="G70" s="38"/>
      <c r="H70" s="25">
        <f t="shared" si="10"/>
        <v>0</v>
      </c>
      <c r="I70" s="86"/>
      <c r="J70" s="86"/>
      <c r="K70" s="87"/>
      <c r="L70" s="38"/>
      <c r="M70" s="38"/>
      <c r="N70" s="38"/>
      <c r="O70" s="38"/>
      <c r="P70" s="38"/>
      <c r="Q70" s="38"/>
      <c r="R70" s="55">
        <f t="shared" si="8"/>
        <v>0</v>
      </c>
      <c r="S70" s="55"/>
      <c r="T70" s="55"/>
      <c r="U70" s="117"/>
      <c r="V70" s="38"/>
      <c r="W70" s="38"/>
      <c r="X70" s="38"/>
      <c r="Y70" s="38"/>
      <c r="Z70" s="38"/>
      <c r="AA70" s="38"/>
      <c r="AB70" s="25">
        <f t="shared" si="11"/>
        <v>0</v>
      </c>
      <c r="AC70" s="86"/>
      <c r="AD70" s="86"/>
      <c r="AE70" s="87"/>
      <c r="AF70" s="38"/>
      <c r="AG70" s="38"/>
      <c r="AH70" s="38"/>
      <c r="AI70" s="38"/>
      <c r="AJ70" s="38"/>
      <c r="AK70" s="38"/>
      <c r="AL70" s="55">
        <f t="shared" si="9"/>
        <v>0</v>
      </c>
      <c r="AM70" s="55"/>
      <c r="AN70" s="55"/>
      <c r="AO70" s="67"/>
    </row>
    <row r="71" spans="1:41" ht="11.45" customHeight="1" x14ac:dyDescent="0.2">
      <c r="A71" s="66"/>
      <c r="B71" s="38"/>
      <c r="C71" s="38"/>
      <c r="D71" s="38"/>
      <c r="E71" s="38"/>
      <c r="F71" s="38"/>
      <c r="G71" s="38"/>
      <c r="H71" s="25">
        <f t="shared" si="10"/>
        <v>0</v>
      </c>
      <c r="I71" s="86"/>
      <c r="J71" s="86"/>
      <c r="K71" s="87"/>
      <c r="L71" s="38"/>
      <c r="M71" s="38"/>
      <c r="N71" s="38"/>
      <c r="O71" s="38"/>
      <c r="P71" s="38"/>
      <c r="Q71" s="38"/>
      <c r="R71" s="55">
        <f t="shared" si="8"/>
        <v>0</v>
      </c>
      <c r="S71" s="55"/>
      <c r="T71" s="55"/>
      <c r="U71" s="117"/>
      <c r="V71" s="38"/>
      <c r="W71" s="38"/>
      <c r="X71" s="38"/>
      <c r="Y71" s="38"/>
      <c r="Z71" s="38"/>
      <c r="AA71" s="38"/>
      <c r="AB71" s="25">
        <f t="shared" si="11"/>
        <v>0</v>
      </c>
      <c r="AC71" s="86"/>
      <c r="AD71" s="86"/>
      <c r="AE71" s="87"/>
      <c r="AF71" s="38"/>
      <c r="AG71" s="38"/>
      <c r="AH71" s="38"/>
      <c r="AI71" s="38"/>
      <c r="AJ71" s="38"/>
      <c r="AK71" s="38"/>
      <c r="AL71" s="55">
        <f t="shared" si="9"/>
        <v>0</v>
      </c>
      <c r="AM71" s="55"/>
      <c r="AN71" s="55"/>
      <c r="AO71" s="67"/>
    </row>
    <row r="72" spans="1:41" ht="11.45" customHeight="1" x14ac:dyDescent="0.2">
      <c r="A72" s="66"/>
      <c r="B72" s="38"/>
      <c r="C72" s="38"/>
      <c r="D72" s="38"/>
      <c r="E72" s="38"/>
      <c r="F72" s="38"/>
      <c r="G72" s="38"/>
      <c r="H72" s="25">
        <f t="shared" si="10"/>
        <v>0</v>
      </c>
      <c r="I72" s="86"/>
      <c r="J72" s="86"/>
      <c r="K72" s="87"/>
      <c r="L72" s="38"/>
      <c r="M72" s="38"/>
      <c r="N72" s="38"/>
      <c r="O72" s="38"/>
      <c r="P72" s="38"/>
      <c r="Q72" s="38"/>
      <c r="R72" s="55">
        <f t="shared" si="8"/>
        <v>0</v>
      </c>
      <c r="S72" s="55"/>
      <c r="T72" s="55"/>
      <c r="U72" s="117"/>
      <c r="V72" s="38"/>
      <c r="W72" s="38"/>
      <c r="X72" s="38"/>
      <c r="Y72" s="38"/>
      <c r="Z72" s="38"/>
      <c r="AA72" s="38"/>
      <c r="AB72" s="25">
        <f t="shared" si="11"/>
        <v>0</v>
      </c>
      <c r="AC72" s="86"/>
      <c r="AD72" s="86"/>
      <c r="AE72" s="87"/>
      <c r="AF72" s="38"/>
      <c r="AG72" s="38"/>
      <c r="AH72" s="38"/>
      <c r="AI72" s="38"/>
      <c r="AJ72" s="38"/>
      <c r="AK72" s="38"/>
      <c r="AL72" s="55">
        <f t="shared" si="9"/>
        <v>0</v>
      </c>
      <c r="AM72" s="55"/>
      <c r="AN72" s="55"/>
      <c r="AO72" s="67"/>
    </row>
    <row r="73" spans="1:41" ht="11.45" customHeight="1" x14ac:dyDescent="0.2">
      <c r="A73" s="66"/>
      <c r="B73" s="38"/>
      <c r="C73" s="38"/>
      <c r="D73" s="38"/>
      <c r="E73" s="38"/>
      <c r="F73" s="38"/>
      <c r="G73" s="38"/>
      <c r="H73" s="25">
        <f t="shared" si="10"/>
        <v>0</v>
      </c>
      <c r="I73" s="86"/>
      <c r="J73" s="86"/>
      <c r="K73" s="87"/>
      <c r="L73" s="38"/>
      <c r="M73" s="38"/>
      <c r="N73" s="38"/>
      <c r="O73" s="38"/>
      <c r="P73" s="38"/>
      <c r="Q73" s="38"/>
      <c r="R73" s="55">
        <f t="shared" si="8"/>
        <v>0</v>
      </c>
      <c r="S73" s="55"/>
      <c r="T73" s="55"/>
      <c r="U73" s="117"/>
      <c r="V73" s="38"/>
      <c r="W73" s="38"/>
      <c r="X73" s="38"/>
      <c r="Y73" s="38"/>
      <c r="Z73" s="38"/>
      <c r="AA73" s="38"/>
      <c r="AB73" s="25">
        <f t="shared" si="11"/>
        <v>0</v>
      </c>
      <c r="AC73" s="86"/>
      <c r="AD73" s="86"/>
      <c r="AE73" s="87"/>
      <c r="AF73" s="38"/>
      <c r="AG73" s="38"/>
      <c r="AH73" s="38"/>
      <c r="AI73" s="38"/>
      <c r="AJ73" s="38"/>
      <c r="AK73" s="38"/>
      <c r="AL73" s="55">
        <f t="shared" si="9"/>
        <v>0</v>
      </c>
      <c r="AM73" s="55"/>
      <c r="AN73" s="55"/>
      <c r="AO73" s="67"/>
    </row>
    <row r="74" spans="1:41" ht="11.45" customHeight="1" x14ac:dyDescent="0.2">
      <c r="A74" s="66"/>
      <c r="B74" s="38"/>
      <c r="C74" s="38"/>
      <c r="D74" s="38"/>
      <c r="E74" s="38"/>
      <c r="F74" s="38"/>
      <c r="G74" s="38"/>
      <c r="H74" s="25">
        <f t="shared" si="10"/>
        <v>0</v>
      </c>
      <c r="I74" s="86"/>
      <c r="J74" s="86"/>
      <c r="K74" s="87"/>
      <c r="L74" s="38"/>
      <c r="M74" s="38"/>
      <c r="N74" s="38"/>
      <c r="O74" s="38"/>
      <c r="P74" s="38"/>
      <c r="Q74" s="38"/>
      <c r="R74" s="55">
        <f t="shared" si="8"/>
        <v>0</v>
      </c>
      <c r="S74" s="55"/>
      <c r="T74" s="55"/>
      <c r="U74" s="117"/>
      <c r="V74" s="38"/>
      <c r="W74" s="38"/>
      <c r="X74" s="38"/>
      <c r="Y74" s="38"/>
      <c r="Z74" s="38"/>
      <c r="AA74" s="38"/>
      <c r="AB74" s="25">
        <f t="shared" si="11"/>
        <v>0</v>
      </c>
      <c r="AC74" s="86"/>
      <c r="AD74" s="86"/>
      <c r="AE74" s="87"/>
      <c r="AF74" s="38"/>
      <c r="AG74" s="38"/>
      <c r="AH74" s="38"/>
      <c r="AI74" s="38"/>
      <c r="AJ74" s="38"/>
      <c r="AK74" s="38"/>
      <c r="AL74" s="55">
        <f t="shared" si="9"/>
        <v>0</v>
      </c>
      <c r="AM74" s="55"/>
      <c r="AN74" s="55"/>
      <c r="AO74" s="67"/>
    </row>
    <row r="75" spans="1:41" ht="11.45" customHeight="1" x14ac:dyDescent="0.2">
      <c r="A75" s="66"/>
      <c r="B75" s="38"/>
      <c r="C75" s="38"/>
      <c r="D75" s="38"/>
      <c r="E75" s="38"/>
      <c r="F75" s="38"/>
      <c r="G75" s="38"/>
      <c r="H75" s="25">
        <f t="shared" si="10"/>
        <v>0</v>
      </c>
      <c r="I75" s="86"/>
      <c r="J75" s="86"/>
      <c r="K75" s="87"/>
      <c r="L75" s="38"/>
      <c r="M75" s="38"/>
      <c r="N75" s="38"/>
      <c r="O75" s="38"/>
      <c r="P75" s="38"/>
      <c r="Q75" s="38"/>
      <c r="R75" s="55">
        <f t="shared" si="8"/>
        <v>0</v>
      </c>
      <c r="S75" s="55"/>
      <c r="T75" s="55"/>
      <c r="U75" s="117"/>
      <c r="V75" s="38"/>
      <c r="W75" s="38"/>
      <c r="X75" s="38"/>
      <c r="Y75" s="38"/>
      <c r="Z75" s="38"/>
      <c r="AA75" s="38"/>
      <c r="AB75" s="25">
        <f t="shared" si="11"/>
        <v>0</v>
      </c>
      <c r="AC75" s="86"/>
      <c r="AD75" s="86"/>
      <c r="AE75" s="87"/>
      <c r="AF75" s="38"/>
      <c r="AG75" s="38"/>
      <c r="AH75" s="38"/>
      <c r="AI75" s="38"/>
      <c r="AJ75" s="38"/>
      <c r="AK75" s="38"/>
      <c r="AL75" s="55">
        <f t="shared" si="9"/>
        <v>0</v>
      </c>
      <c r="AM75" s="55"/>
      <c r="AN75" s="55"/>
      <c r="AO75" s="67"/>
    </row>
    <row r="76" spans="1:41" ht="11.45" customHeight="1" x14ac:dyDescent="0.2">
      <c r="A76" s="66"/>
      <c r="B76" s="38"/>
      <c r="C76" s="38"/>
      <c r="D76" s="38"/>
      <c r="E76" s="38"/>
      <c r="F76" s="38"/>
      <c r="G76" s="38"/>
      <c r="H76" s="25">
        <f t="shared" si="10"/>
        <v>0</v>
      </c>
      <c r="I76" s="86"/>
      <c r="J76" s="86"/>
      <c r="K76" s="87"/>
      <c r="L76" s="38"/>
      <c r="M76" s="38"/>
      <c r="N76" s="38"/>
      <c r="O76" s="38"/>
      <c r="P76" s="38"/>
      <c r="Q76" s="38"/>
      <c r="R76" s="55">
        <f t="shared" si="8"/>
        <v>0</v>
      </c>
      <c r="S76" s="55"/>
      <c r="T76" s="55"/>
      <c r="U76" s="117"/>
      <c r="V76" s="38"/>
      <c r="W76" s="38"/>
      <c r="X76" s="38"/>
      <c r="Y76" s="38"/>
      <c r="Z76" s="38"/>
      <c r="AA76" s="38"/>
      <c r="AB76" s="25">
        <f t="shared" si="11"/>
        <v>0</v>
      </c>
      <c r="AC76" s="86"/>
      <c r="AD76" s="86"/>
      <c r="AE76" s="87"/>
      <c r="AF76" s="38"/>
      <c r="AG76" s="38"/>
      <c r="AH76" s="38"/>
      <c r="AI76" s="38"/>
      <c r="AJ76" s="38"/>
      <c r="AK76" s="38"/>
      <c r="AL76" s="55">
        <f t="shared" si="9"/>
        <v>0</v>
      </c>
      <c r="AM76" s="55"/>
      <c r="AN76" s="55"/>
      <c r="AO76" s="67"/>
    </row>
    <row r="77" spans="1:41" ht="11.45" customHeight="1" x14ac:dyDescent="0.2">
      <c r="A77" s="66"/>
      <c r="B77" s="38"/>
      <c r="C77" s="38"/>
      <c r="D77" s="38"/>
      <c r="E77" s="38"/>
      <c r="F77" s="38"/>
      <c r="G77" s="38"/>
      <c r="H77" s="25">
        <f t="shared" si="10"/>
        <v>0</v>
      </c>
      <c r="I77" s="88"/>
      <c r="J77" s="88"/>
      <c r="K77" s="89"/>
      <c r="L77" s="38"/>
      <c r="M77" s="38"/>
      <c r="N77" s="38"/>
      <c r="O77" s="38"/>
      <c r="P77" s="38"/>
      <c r="Q77" s="38"/>
      <c r="R77" s="55">
        <f t="shared" si="8"/>
        <v>0</v>
      </c>
      <c r="S77" s="55"/>
      <c r="T77" s="55"/>
      <c r="U77" s="117"/>
      <c r="V77" s="38"/>
      <c r="W77" s="38"/>
      <c r="X77" s="38"/>
      <c r="Y77" s="38"/>
      <c r="Z77" s="38"/>
      <c r="AA77" s="38"/>
      <c r="AB77" s="25">
        <f t="shared" si="11"/>
        <v>0</v>
      </c>
      <c r="AC77" s="88"/>
      <c r="AD77" s="88"/>
      <c r="AE77" s="89"/>
      <c r="AF77" s="38"/>
      <c r="AG77" s="38"/>
      <c r="AH77" s="38"/>
      <c r="AI77" s="38"/>
      <c r="AJ77" s="38"/>
      <c r="AK77" s="38"/>
      <c r="AL77" s="55">
        <f t="shared" si="9"/>
        <v>0</v>
      </c>
      <c r="AM77" s="55"/>
      <c r="AN77" s="55"/>
      <c r="AO77" s="67"/>
    </row>
    <row r="78" spans="1:41" ht="11.45" customHeight="1" x14ac:dyDescent="0.2">
      <c r="A78" s="66"/>
      <c r="B78" s="97" t="s">
        <v>55</v>
      </c>
      <c r="C78" s="97"/>
      <c r="D78" s="97"/>
      <c r="E78" s="97"/>
      <c r="F78" s="97"/>
      <c r="G78" s="97"/>
      <c r="H78" s="97"/>
      <c r="I78" s="39">
        <f>INT(SUM(H68:H77,R68:T77,AL68:AN77)/30)</f>
        <v>0</v>
      </c>
      <c r="J78" s="40"/>
      <c r="K78" s="41"/>
      <c r="L78" s="97" t="s">
        <v>3</v>
      </c>
      <c r="M78" s="97"/>
      <c r="N78" s="92">
        <f>I78*0.25</f>
        <v>0</v>
      </c>
      <c r="O78" s="92"/>
      <c r="P78" s="92"/>
      <c r="Q78" s="92"/>
      <c r="R78" s="98"/>
      <c r="S78" s="99"/>
      <c r="T78" s="100"/>
      <c r="U78" s="117"/>
      <c r="V78" s="90" t="s">
        <v>59</v>
      </c>
      <c r="W78" s="111"/>
      <c r="X78" s="111"/>
      <c r="Y78" s="111"/>
      <c r="Z78" s="111"/>
      <c r="AA78" s="111"/>
      <c r="AB78" s="91"/>
      <c r="AC78" s="39">
        <f>INT(SUM(AB68:AB77,AL68:AN77,)/30)</f>
        <v>0</v>
      </c>
      <c r="AD78" s="40"/>
      <c r="AE78" s="41"/>
      <c r="AF78" s="90" t="s">
        <v>3</v>
      </c>
      <c r="AG78" s="91"/>
      <c r="AH78" s="92">
        <f>AC78*0.25</f>
        <v>0</v>
      </c>
      <c r="AI78" s="92"/>
      <c r="AJ78" s="92"/>
      <c r="AK78" s="92"/>
      <c r="AL78" s="98"/>
      <c r="AM78" s="99"/>
      <c r="AN78" s="100"/>
      <c r="AO78" s="67"/>
    </row>
    <row r="79" spans="1:41" ht="11.45" customHeight="1" x14ac:dyDescent="0.2">
      <c r="A79" s="66"/>
      <c r="B79" s="97" t="s">
        <v>57</v>
      </c>
      <c r="C79" s="97"/>
      <c r="D79" s="97"/>
      <c r="E79" s="97"/>
      <c r="F79" s="97"/>
      <c r="G79" s="97"/>
      <c r="H79" s="97"/>
      <c r="I79" s="39">
        <f>SUM(H68:H77,R68:T77,)-I78*30</f>
        <v>0</v>
      </c>
      <c r="J79" s="40"/>
      <c r="K79" s="41"/>
      <c r="L79" s="90" t="s">
        <v>3</v>
      </c>
      <c r="M79" s="91"/>
      <c r="N79" s="92">
        <f>IF(I79&gt;15,0.25,0)</f>
        <v>0</v>
      </c>
      <c r="O79" s="92"/>
      <c r="P79" s="92"/>
      <c r="Q79" s="92"/>
      <c r="R79" s="101"/>
      <c r="S79" s="102"/>
      <c r="T79" s="103"/>
      <c r="U79" s="117"/>
      <c r="V79" s="90" t="s">
        <v>60</v>
      </c>
      <c r="W79" s="111"/>
      <c r="X79" s="111"/>
      <c r="Y79" s="111"/>
      <c r="Z79" s="111"/>
      <c r="AA79" s="111"/>
      <c r="AB79" s="91"/>
      <c r="AC79" s="39">
        <f>SUM(AB68:AB77,AL68:AN77)-AC78*30</f>
        <v>0</v>
      </c>
      <c r="AD79" s="40"/>
      <c r="AE79" s="41"/>
      <c r="AF79" s="90" t="s">
        <v>3</v>
      </c>
      <c r="AG79" s="91"/>
      <c r="AH79" s="92">
        <f>IF(AC79&gt;15,0.25,0)</f>
        <v>0</v>
      </c>
      <c r="AI79" s="92"/>
      <c r="AJ79" s="92"/>
      <c r="AK79" s="92"/>
      <c r="AL79" s="101"/>
      <c r="AM79" s="102"/>
      <c r="AN79" s="103"/>
      <c r="AO79" s="67"/>
    </row>
    <row r="80" spans="1:41" ht="11.45" customHeight="1" x14ac:dyDescent="0.2">
      <c r="A80" s="66"/>
      <c r="B80" s="112" t="s">
        <v>68</v>
      </c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4"/>
      <c r="N80" s="121">
        <f>SUM(N78:O79)</f>
        <v>0</v>
      </c>
      <c r="O80" s="121"/>
      <c r="P80" s="121"/>
      <c r="Q80" s="121"/>
      <c r="R80" s="104"/>
      <c r="S80" s="105"/>
      <c r="T80" s="106"/>
      <c r="U80" s="117"/>
      <c r="V80" s="122" t="s">
        <v>67</v>
      </c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4"/>
      <c r="AH80" s="121">
        <f>SUM(AH78:AI79)</f>
        <v>0</v>
      </c>
      <c r="AI80" s="121"/>
      <c r="AJ80" s="121"/>
      <c r="AK80" s="121"/>
      <c r="AL80" s="104"/>
      <c r="AM80" s="105"/>
      <c r="AN80" s="106"/>
      <c r="AO80" s="67"/>
    </row>
    <row r="81" spans="1:41" ht="11.45" customHeight="1" x14ac:dyDescent="0.2">
      <c r="A81" s="66"/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51"/>
      <c r="U81" s="117"/>
      <c r="V81" s="53"/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  <c r="AG81" s="125"/>
      <c r="AH81" s="125"/>
      <c r="AI81" s="125"/>
      <c r="AJ81" s="125"/>
      <c r="AK81" s="125"/>
      <c r="AL81" s="125"/>
      <c r="AM81" s="125"/>
      <c r="AN81" s="125"/>
      <c r="AO81" s="67"/>
    </row>
    <row r="82" spans="1:41" ht="18.600000000000001" customHeight="1" x14ac:dyDescent="0.2">
      <c r="A82" s="66"/>
      <c r="B82" s="118" t="s">
        <v>61</v>
      </c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20"/>
      <c r="U82" s="117"/>
      <c r="V82" s="118" t="s">
        <v>62</v>
      </c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20"/>
      <c r="AO82" s="67"/>
    </row>
    <row r="83" spans="1:41" x14ac:dyDescent="0.2">
      <c r="A83" s="66"/>
      <c r="B83" s="56" t="s">
        <v>47</v>
      </c>
      <c r="C83" s="56"/>
      <c r="D83" s="56"/>
      <c r="E83" s="56" t="s">
        <v>48</v>
      </c>
      <c r="F83" s="56"/>
      <c r="G83" s="56"/>
      <c r="H83" s="9" t="s">
        <v>49</v>
      </c>
      <c r="I83" s="84"/>
      <c r="J83" s="84"/>
      <c r="K83" s="85"/>
      <c r="L83" s="56" t="s">
        <v>47</v>
      </c>
      <c r="M83" s="56"/>
      <c r="N83" s="56"/>
      <c r="O83" s="56" t="s">
        <v>48</v>
      </c>
      <c r="P83" s="56"/>
      <c r="Q83" s="56"/>
      <c r="R83" s="56" t="s">
        <v>49</v>
      </c>
      <c r="S83" s="56"/>
      <c r="T83" s="56"/>
      <c r="U83" s="117"/>
      <c r="V83" s="56" t="s">
        <v>47</v>
      </c>
      <c r="W83" s="56"/>
      <c r="X83" s="56"/>
      <c r="Y83" s="56" t="s">
        <v>48</v>
      </c>
      <c r="Z83" s="56"/>
      <c r="AA83" s="56"/>
      <c r="AB83" s="9" t="s">
        <v>49</v>
      </c>
      <c r="AC83" s="84"/>
      <c r="AD83" s="84"/>
      <c r="AE83" s="85"/>
      <c r="AF83" s="56" t="s">
        <v>47</v>
      </c>
      <c r="AG83" s="56"/>
      <c r="AH83" s="56"/>
      <c r="AI83" s="56" t="s">
        <v>48</v>
      </c>
      <c r="AJ83" s="56"/>
      <c r="AK83" s="56"/>
      <c r="AL83" s="56" t="s">
        <v>49</v>
      </c>
      <c r="AM83" s="56"/>
      <c r="AN83" s="56"/>
      <c r="AO83" s="67"/>
    </row>
    <row r="84" spans="1:41" x14ac:dyDescent="0.2">
      <c r="A84" s="66"/>
      <c r="B84" s="38"/>
      <c r="C84" s="38"/>
      <c r="D84" s="38"/>
      <c r="E84" s="38"/>
      <c r="F84" s="38"/>
      <c r="G84" s="38"/>
      <c r="H84" s="25">
        <f>IF(B84=0,0,DAYS360(B84,E84+1))</f>
        <v>0</v>
      </c>
      <c r="I84" s="86"/>
      <c r="J84" s="86"/>
      <c r="K84" s="87"/>
      <c r="L84" s="38"/>
      <c r="M84" s="38"/>
      <c r="N84" s="38"/>
      <c r="O84" s="38"/>
      <c r="P84" s="38"/>
      <c r="Q84" s="38"/>
      <c r="R84" s="126">
        <f t="shared" ref="R84:R93" si="12">IF(I84=0,0,DAYS360(I84,L84+1))</f>
        <v>0</v>
      </c>
      <c r="S84" s="126"/>
      <c r="T84" s="126"/>
      <c r="U84" s="117"/>
      <c r="V84" s="38"/>
      <c r="W84" s="38"/>
      <c r="X84" s="38"/>
      <c r="Y84" s="38"/>
      <c r="Z84" s="38"/>
      <c r="AA84" s="38"/>
      <c r="AB84" s="25">
        <f>IF(V84=0,0,DAYS360(V84,Y84+1))</f>
        <v>0</v>
      </c>
      <c r="AC84" s="86"/>
      <c r="AD84" s="86"/>
      <c r="AE84" s="87"/>
      <c r="AF84" s="38"/>
      <c r="AG84" s="38"/>
      <c r="AH84" s="38"/>
      <c r="AI84" s="38"/>
      <c r="AJ84" s="38"/>
      <c r="AK84" s="38"/>
      <c r="AL84" s="126">
        <f t="shared" ref="AL84:AL93" si="13">IF(AC84=0,0,DAYS360(AC84,AF84+1))</f>
        <v>0</v>
      </c>
      <c r="AM84" s="126"/>
      <c r="AN84" s="126"/>
      <c r="AO84" s="67"/>
    </row>
    <row r="85" spans="1:41" ht="11.45" customHeight="1" x14ac:dyDescent="0.2">
      <c r="A85" s="66"/>
      <c r="B85" s="38"/>
      <c r="C85" s="38"/>
      <c r="D85" s="38"/>
      <c r="E85" s="38"/>
      <c r="F85" s="38"/>
      <c r="G85" s="38"/>
      <c r="H85" s="25">
        <f t="shared" ref="H85:H93" si="14">IF(B85=0,0,DAYS360(B85,E85+1))</f>
        <v>0</v>
      </c>
      <c r="I85" s="86"/>
      <c r="J85" s="86"/>
      <c r="K85" s="87"/>
      <c r="L85" s="38"/>
      <c r="M85" s="38"/>
      <c r="N85" s="38"/>
      <c r="O85" s="38"/>
      <c r="P85" s="38"/>
      <c r="Q85" s="38"/>
      <c r="R85" s="126">
        <f t="shared" si="12"/>
        <v>0</v>
      </c>
      <c r="S85" s="126"/>
      <c r="T85" s="126"/>
      <c r="U85" s="117"/>
      <c r="V85" s="38"/>
      <c r="W85" s="38"/>
      <c r="X85" s="38"/>
      <c r="Y85" s="38"/>
      <c r="Z85" s="38"/>
      <c r="AA85" s="38"/>
      <c r="AB85" s="25">
        <f t="shared" ref="AB85:AB93" si="15">IF(V85=0,0,DAYS360(V85,Y85+1))</f>
        <v>0</v>
      </c>
      <c r="AC85" s="86"/>
      <c r="AD85" s="86"/>
      <c r="AE85" s="87"/>
      <c r="AF85" s="38"/>
      <c r="AG85" s="38"/>
      <c r="AH85" s="38"/>
      <c r="AI85" s="38"/>
      <c r="AJ85" s="38"/>
      <c r="AK85" s="38"/>
      <c r="AL85" s="126">
        <f t="shared" si="13"/>
        <v>0</v>
      </c>
      <c r="AM85" s="126"/>
      <c r="AN85" s="126"/>
      <c r="AO85" s="67"/>
    </row>
    <row r="86" spans="1:41" ht="11.45" customHeight="1" x14ac:dyDescent="0.2">
      <c r="A86" s="66"/>
      <c r="B86" s="38"/>
      <c r="C86" s="38"/>
      <c r="D86" s="38"/>
      <c r="E86" s="38"/>
      <c r="F86" s="38"/>
      <c r="G86" s="38"/>
      <c r="H86" s="25">
        <f t="shared" si="14"/>
        <v>0</v>
      </c>
      <c r="I86" s="86"/>
      <c r="J86" s="86"/>
      <c r="K86" s="87"/>
      <c r="L86" s="38"/>
      <c r="M86" s="38"/>
      <c r="N86" s="38"/>
      <c r="O86" s="38"/>
      <c r="P86" s="38"/>
      <c r="Q86" s="38"/>
      <c r="R86" s="126">
        <f t="shared" si="12"/>
        <v>0</v>
      </c>
      <c r="S86" s="126"/>
      <c r="T86" s="126"/>
      <c r="U86" s="117"/>
      <c r="V86" s="38"/>
      <c r="W86" s="38"/>
      <c r="X86" s="38"/>
      <c r="Y86" s="38"/>
      <c r="Z86" s="38"/>
      <c r="AA86" s="38"/>
      <c r="AB86" s="25">
        <f t="shared" si="15"/>
        <v>0</v>
      </c>
      <c r="AC86" s="86"/>
      <c r="AD86" s="86"/>
      <c r="AE86" s="87"/>
      <c r="AF86" s="38"/>
      <c r="AG86" s="38"/>
      <c r="AH86" s="38"/>
      <c r="AI86" s="38"/>
      <c r="AJ86" s="38"/>
      <c r="AK86" s="38"/>
      <c r="AL86" s="126">
        <f t="shared" si="13"/>
        <v>0</v>
      </c>
      <c r="AM86" s="126"/>
      <c r="AN86" s="126"/>
      <c r="AO86" s="67"/>
    </row>
    <row r="87" spans="1:41" ht="11.45" customHeight="1" x14ac:dyDescent="0.2">
      <c r="A87" s="66"/>
      <c r="B87" s="38"/>
      <c r="C87" s="38"/>
      <c r="D87" s="38"/>
      <c r="E87" s="38"/>
      <c r="F87" s="38"/>
      <c r="G87" s="38"/>
      <c r="H87" s="25">
        <f t="shared" si="14"/>
        <v>0</v>
      </c>
      <c r="I87" s="86"/>
      <c r="J87" s="86"/>
      <c r="K87" s="87"/>
      <c r="L87" s="38"/>
      <c r="M87" s="38"/>
      <c r="N87" s="38"/>
      <c r="O87" s="38"/>
      <c r="P87" s="38"/>
      <c r="Q87" s="38"/>
      <c r="R87" s="126">
        <f t="shared" si="12"/>
        <v>0</v>
      </c>
      <c r="S87" s="126"/>
      <c r="T87" s="126"/>
      <c r="U87" s="117"/>
      <c r="V87" s="38"/>
      <c r="W87" s="38"/>
      <c r="X87" s="38"/>
      <c r="Y87" s="38"/>
      <c r="Z87" s="38"/>
      <c r="AA87" s="38"/>
      <c r="AB87" s="25">
        <f t="shared" si="15"/>
        <v>0</v>
      </c>
      <c r="AC87" s="86"/>
      <c r="AD87" s="86"/>
      <c r="AE87" s="87"/>
      <c r="AF87" s="38"/>
      <c r="AG87" s="38"/>
      <c r="AH87" s="38"/>
      <c r="AI87" s="38"/>
      <c r="AJ87" s="38"/>
      <c r="AK87" s="38"/>
      <c r="AL87" s="126">
        <f t="shared" si="13"/>
        <v>0</v>
      </c>
      <c r="AM87" s="126"/>
      <c r="AN87" s="126"/>
      <c r="AO87" s="67"/>
    </row>
    <row r="88" spans="1:41" ht="11.45" customHeight="1" x14ac:dyDescent="0.2">
      <c r="A88" s="66"/>
      <c r="B88" s="38"/>
      <c r="C88" s="38"/>
      <c r="D88" s="38"/>
      <c r="E88" s="38"/>
      <c r="F88" s="38"/>
      <c r="G88" s="38"/>
      <c r="H88" s="25">
        <f t="shared" si="14"/>
        <v>0</v>
      </c>
      <c r="I88" s="86"/>
      <c r="J88" s="86"/>
      <c r="K88" s="87"/>
      <c r="L88" s="38"/>
      <c r="M88" s="38"/>
      <c r="N88" s="38"/>
      <c r="O88" s="38"/>
      <c r="P88" s="38"/>
      <c r="Q88" s="38"/>
      <c r="R88" s="126">
        <f t="shared" si="12"/>
        <v>0</v>
      </c>
      <c r="S88" s="126"/>
      <c r="T88" s="126"/>
      <c r="U88" s="117"/>
      <c r="V88" s="38"/>
      <c r="W88" s="38"/>
      <c r="X88" s="38"/>
      <c r="Y88" s="38"/>
      <c r="Z88" s="38"/>
      <c r="AA88" s="38"/>
      <c r="AB88" s="25">
        <f t="shared" si="15"/>
        <v>0</v>
      </c>
      <c r="AC88" s="86"/>
      <c r="AD88" s="86"/>
      <c r="AE88" s="87"/>
      <c r="AF88" s="38"/>
      <c r="AG88" s="38"/>
      <c r="AH88" s="38"/>
      <c r="AI88" s="38"/>
      <c r="AJ88" s="38"/>
      <c r="AK88" s="38"/>
      <c r="AL88" s="126">
        <f t="shared" si="13"/>
        <v>0</v>
      </c>
      <c r="AM88" s="126"/>
      <c r="AN88" s="126"/>
      <c r="AO88" s="67"/>
    </row>
    <row r="89" spans="1:41" ht="11.45" customHeight="1" x14ac:dyDescent="0.2">
      <c r="A89" s="66"/>
      <c r="B89" s="38"/>
      <c r="C89" s="38"/>
      <c r="D89" s="38"/>
      <c r="E89" s="38"/>
      <c r="F89" s="38"/>
      <c r="G89" s="38"/>
      <c r="H89" s="25">
        <f t="shared" si="14"/>
        <v>0</v>
      </c>
      <c r="I89" s="86"/>
      <c r="J89" s="86"/>
      <c r="K89" s="87"/>
      <c r="L89" s="38"/>
      <c r="M89" s="38"/>
      <c r="N89" s="38"/>
      <c r="O89" s="38"/>
      <c r="P89" s="38"/>
      <c r="Q89" s="38"/>
      <c r="R89" s="126">
        <f t="shared" si="12"/>
        <v>0</v>
      </c>
      <c r="S89" s="126"/>
      <c r="T89" s="126"/>
      <c r="U89" s="117"/>
      <c r="V89" s="38"/>
      <c r="W89" s="38"/>
      <c r="X89" s="38"/>
      <c r="Y89" s="38"/>
      <c r="Z89" s="38"/>
      <c r="AA89" s="38"/>
      <c r="AB89" s="25">
        <f t="shared" si="15"/>
        <v>0</v>
      </c>
      <c r="AC89" s="86"/>
      <c r="AD89" s="86"/>
      <c r="AE89" s="87"/>
      <c r="AF89" s="38"/>
      <c r="AG89" s="38"/>
      <c r="AH89" s="38"/>
      <c r="AI89" s="38"/>
      <c r="AJ89" s="38"/>
      <c r="AK89" s="38"/>
      <c r="AL89" s="126">
        <f t="shared" si="13"/>
        <v>0</v>
      </c>
      <c r="AM89" s="126"/>
      <c r="AN89" s="126"/>
      <c r="AO89" s="67"/>
    </row>
    <row r="90" spans="1:41" ht="11.45" customHeight="1" x14ac:dyDescent="0.2">
      <c r="A90" s="66"/>
      <c r="B90" s="38"/>
      <c r="C90" s="38"/>
      <c r="D90" s="38"/>
      <c r="E90" s="38"/>
      <c r="F90" s="38"/>
      <c r="G90" s="38"/>
      <c r="H90" s="25">
        <f t="shared" si="14"/>
        <v>0</v>
      </c>
      <c r="I90" s="86"/>
      <c r="J90" s="86"/>
      <c r="K90" s="87"/>
      <c r="L90" s="38"/>
      <c r="M90" s="38"/>
      <c r="N90" s="38"/>
      <c r="O90" s="38"/>
      <c r="P90" s="38"/>
      <c r="Q90" s="38"/>
      <c r="R90" s="126">
        <f t="shared" si="12"/>
        <v>0</v>
      </c>
      <c r="S90" s="126"/>
      <c r="T90" s="126"/>
      <c r="U90" s="117"/>
      <c r="V90" s="38"/>
      <c r="W90" s="38"/>
      <c r="X90" s="38"/>
      <c r="Y90" s="38"/>
      <c r="Z90" s="38"/>
      <c r="AA90" s="38"/>
      <c r="AB90" s="25">
        <f t="shared" si="15"/>
        <v>0</v>
      </c>
      <c r="AC90" s="86"/>
      <c r="AD90" s="86"/>
      <c r="AE90" s="87"/>
      <c r="AF90" s="38"/>
      <c r="AG90" s="38"/>
      <c r="AH90" s="38"/>
      <c r="AI90" s="38"/>
      <c r="AJ90" s="38"/>
      <c r="AK90" s="38"/>
      <c r="AL90" s="126">
        <f t="shared" si="13"/>
        <v>0</v>
      </c>
      <c r="AM90" s="126"/>
      <c r="AN90" s="126"/>
      <c r="AO90" s="67"/>
    </row>
    <row r="91" spans="1:41" ht="11.45" customHeight="1" x14ac:dyDescent="0.2">
      <c r="A91" s="66"/>
      <c r="B91" s="38"/>
      <c r="C91" s="38"/>
      <c r="D91" s="38"/>
      <c r="E91" s="38"/>
      <c r="F91" s="38"/>
      <c r="G91" s="38"/>
      <c r="H91" s="25">
        <f t="shared" si="14"/>
        <v>0</v>
      </c>
      <c r="I91" s="86"/>
      <c r="J91" s="86"/>
      <c r="K91" s="87"/>
      <c r="L91" s="38"/>
      <c r="M91" s="38"/>
      <c r="N91" s="38"/>
      <c r="O91" s="38"/>
      <c r="P91" s="38"/>
      <c r="Q91" s="38"/>
      <c r="R91" s="126">
        <f t="shared" si="12"/>
        <v>0</v>
      </c>
      <c r="S91" s="126"/>
      <c r="T91" s="126"/>
      <c r="U91" s="117"/>
      <c r="V91" s="38"/>
      <c r="W91" s="38"/>
      <c r="X91" s="38"/>
      <c r="Y91" s="38"/>
      <c r="Z91" s="38"/>
      <c r="AA91" s="38"/>
      <c r="AB91" s="25">
        <f t="shared" si="15"/>
        <v>0</v>
      </c>
      <c r="AC91" s="86"/>
      <c r="AD91" s="86"/>
      <c r="AE91" s="87"/>
      <c r="AF91" s="38"/>
      <c r="AG91" s="38"/>
      <c r="AH91" s="38"/>
      <c r="AI91" s="38"/>
      <c r="AJ91" s="38"/>
      <c r="AK91" s="38"/>
      <c r="AL91" s="126">
        <f t="shared" si="13"/>
        <v>0</v>
      </c>
      <c r="AM91" s="126"/>
      <c r="AN91" s="126"/>
      <c r="AO91" s="67"/>
    </row>
    <row r="92" spans="1:41" ht="11.45" customHeight="1" x14ac:dyDescent="0.2">
      <c r="A92" s="66"/>
      <c r="B92" s="38"/>
      <c r="C92" s="38"/>
      <c r="D92" s="38"/>
      <c r="E92" s="38"/>
      <c r="F92" s="38"/>
      <c r="G92" s="38"/>
      <c r="H92" s="25">
        <f t="shared" si="14"/>
        <v>0</v>
      </c>
      <c r="I92" s="86"/>
      <c r="J92" s="86"/>
      <c r="K92" s="87"/>
      <c r="L92" s="38"/>
      <c r="M92" s="38"/>
      <c r="N92" s="38"/>
      <c r="O92" s="38"/>
      <c r="P92" s="38"/>
      <c r="Q92" s="38"/>
      <c r="R92" s="126">
        <f t="shared" si="12"/>
        <v>0</v>
      </c>
      <c r="S92" s="126"/>
      <c r="T92" s="126"/>
      <c r="U92" s="117"/>
      <c r="V92" s="38"/>
      <c r="W92" s="38"/>
      <c r="X92" s="38"/>
      <c r="Y92" s="38"/>
      <c r="Z92" s="38"/>
      <c r="AA92" s="38"/>
      <c r="AB92" s="25">
        <f t="shared" si="15"/>
        <v>0</v>
      </c>
      <c r="AC92" s="86"/>
      <c r="AD92" s="86"/>
      <c r="AE92" s="87"/>
      <c r="AF92" s="38"/>
      <c r="AG92" s="38"/>
      <c r="AH92" s="38"/>
      <c r="AI92" s="38"/>
      <c r="AJ92" s="38"/>
      <c r="AK92" s="38"/>
      <c r="AL92" s="126">
        <f t="shared" si="13"/>
        <v>0</v>
      </c>
      <c r="AM92" s="126"/>
      <c r="AN92" s="126"/>
      <c r="AO92" s="67"/>
    </row>
    <row r="93" spans="1:41" ht="11.45" customHeight="1" x14ac:dyDescent="0.2">
      <c r="A93" s="66"/>
      <c r="B93" s="38"/>
      <c r="C93" s="38"/>
      <c r="D93" s="38"/>
      <c r="E93" s="38"/>
      <c r="F93" s="38"/>
      <c r="G93" s="38"/>
      <c r="H93" s="25">
        <f t="shared" si="14"/>
        <v>0</v>
      </c>
      <c r="I93" s="88"/>
      <c r="J93" s="88"/>
      <c r="K93" s="89"/>
      <c r="L93" s="38"/>
      <c r="M93" s="38"/>
      <c r="N93" s="38"/>
      <c r="O93" s="38"/>
      <c r="P93" s="38"/>
      <c r="Q93" s="38"/>
      <c r="R93" s="126">
        <f t="shared" si="12"/>
        <v>0</v>
      </c>
      <c r="S93" s="126"/>
      <c r="T93" s="126"/>
      <c r="U93" s="117"/>
      <c r="V93" s="38"/>
      <c r="W93" s="38"/>
      <c r="X93" s="38"/>
      <c r="Y93" s="38"/>
      <c r="Z93" s="38"/>
      <c r="AA93" s="38"/>
      <c r="AB93" s="25">
        <f t="shared" si="15"/>
        <v>0</v>
      </c>
      <c r="AC93" s="88"/>
      <c r="AD93" s="88"/>
      <c r="AE93" s="89"/>
      <c r="AF93" s="38"/>
      <c r="AG93" s="38"/>
      <c r="AH93" s="38"/>
      <c r="AI93" s="38"/>
      <c r="AJ93" s="38"/>
      <c r="AK93" s="38"/>
      <c r="AL93" s="126">
        <f t="shared" si="13"/>
        <v>0</v>
      </c>
      <c r="AM93" s="126"/>
      <c r="AN93" s="126"/>
      <c r="AO93" s="67"/>
    </row>
    <row r="94" spans="1:41" ht="11.45" customHeight="1" x14ac:dyDescent="0.2">
      <c r="A94" s="66"/>
      <c r="B94" s="97" t="s">
        <v>63</v>
      </c>
      <c r="C94" s="97"/>
      <c r="D94" s="97"/>
      <c r="E94" s="97"/>
      <c r="F94" s="97"/>
      <c r="G94" s="97"/>
      <c r="H94" s="97"/>
      <c r="I94" s="39">
        <f>INT(SUM(H84:H93,R84:T93,)/30)</f>
        <v>0</v>
      </c>
      <c r="J94" s="40"/>
      <c r="K94" s="41"/>
      <c r="L94" s="97" t="s">
        <v>3</v>
      </c>
      <c r="M94" s="97"/>
      <c r="N94" s="92">
        <f>I94*0.25</f>
        <v>0</v>
      </c>
      <c r="O94" s="92"/>
      <c r="P94" s="92"/>
      <c r="Q94" s="92"/>
      <c r="R94" s="98"/>
      <c r="S94" s="99"/>
      <c r="T94" s="100"/>
      <c r="U94" s="117"/>
      <c r="V94" s="97" t="s">
        <v>65</v>
      </c>
      <c r="W94" s="97"/>
      <c r="X94" s="97"/>
      <c r="Y94" s="97"/>
      <c r="Z94" s="97"/>
      <c r="AA94" s="97"/>
      <c r="AB94" s="97"/>
      <c r="AC94" s="39">
        <f>INT(SUM(AB84:AB93,AL84:AN93,)/30)</f>
        <v>0</v>
      </c>
      <c r="AD94" s="40"/>
      <c r="AE94" s="41"/>
      <c r="AF94" s="97" t="s">
        <v>3</v>
      </c>
      <c r="AG94" s="97"/>
      <c r="AH94" s="92">
        <f>AC94*0.25</f>
        <v>0</v>
      </c>
      <c r="AI94" s="92"/>
      <c r="AJ94" s="92"/>
      <c r="AK94" s="92"/>
      <c r="AL94" s="98"/>
      <c r="AM94" s="99"/>
      <c r="AN94" s="100"/>
      <c r="AO94" s="67"/>
    </row>
    <row r="95" spans="1:41" ht="11.45" customHeight="1" x14ac:dyDescent="0.2">
      <c r="A95" s="66"/>
      <c r="B95" s="97" t="s">
        <v>64</v>
      </c>
      <c r="C95" s="97"/>
      <c r="D95" s="97"/>
      <c r="E95" s="97"/>
      <c r="F95" s="97"/>
      <c r="G95" s="97"/>
      <c r="H95" s="97"/>
      <c r="I95" s="39">
        <f>SUM(H84:H93,R84:T93)-I94*30</f>
        <v>0</v>
      </c>
      <c r="J95" s="40"/>
      <c r="K95" s="41"/>
      <c r="L95" s="90" t="s">
        <v>3</v>
      </c>
      <c r="M95" s="91"/>
      <c r="N95" s="92">
        <f>IF(I95&gt;15,0.25,0)</f>
        <v>0</v>
      </c>
      <c r="O95" s="92"/>
      <c r="P95" s="92"/>
      <c r="Q95" s="92"/>
      <c r="R95" s="101"/>
      <c r="S95" s="102"/>
      <c r="T95" s="103"/>
      <c r="U95" s="117"/>
      <c r="V95" s="97" t="s">
        <v>66</v>
      </c>
      <c r="W95" s="97"/>
      <c r="X95" s="97"/>
      <c r="Y95" s="97"/>
      <c r="Z95" s="97"/>
      <c r="AA95" s="97"/>
      <c r="AB95" s="97"/>
      <c r="AC95" s="39">
        <f>SUM(AB84:AB93,AL84:AN93)-AC94*30</f>
        <v>0</v>
      </c>
      <c r="AD95" s="40"/>
      <c r="AE95" s="41"/>
      <c r="AF95" s="90" t="s">
        <v>3</v>
      </c>
      <c r="AG95" s="91"/>
      <c r="AH95" s="92">
        <f>IF(AC95&gt;15,0.25,0)</f>
        <v>0</v>
      </c>
      <c r="AI95" s="92"/>
      <c r="AJ95" s="92"/>
      <c r="AK95" s="92"/>
      <c r="AL95" s="101"/>
      <c r="AM95" s="102"/>
      <c r="AN95" s="103"/>
      <c r="AO95" s="67"/>
    </row>
    <row r="96" spans="1:41" ht="11.45" customHeight="1" x14ac:dyDescent="0.2">
      <c r="A96" s="66"/>
      <c r="B96" s="112" t="s">
        <v>69</v>
      </c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4"/>
      <c r="N96" s="121">
        <f>SUM(N94:O95)</f>
        <v>0</v>
      </c>
      <c r="O96" s="121"/>
      <c r="P96" s="121"/>
      <c r="Q96" s="121"/>
      <c r="R96" s="104"/>
      <c r="S96" s="105"/>
      <c r="T96" s="106"/>
      <c r="U96" s="117"/>
      <c r="V96" s="112" t="s">
        <v>70</v>
      </c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  <c r="AG96" s="114"/>
      <c r="AH96" s="121">
        <f>SUM(AH94:AI95)</f>
        <v>0</v>
      </c>
      <c r="AI96" s="121"/>
      <c r="AJ96" s="121"/>
      <c r="AK96" s="121"/>
      <c r="AL96" s="104"/>
      <c r="AM96" s="105"/>
      <c r="AN96" s="106"/>
      <c r="AO96" s="67"/>
    </row>
    <row r="97" spans="1:41" ht="11.45" customHeight="1" x14ac:dyDescent="0.2">
      <c r="A97" s="66"/>
      <c r="B97" s="42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4"/>
      <c r="AO97" s="67"/>
    </row>
    <row r="98" spans="1:41" ht="13.9" customHeight="1" x14ac:dyDescent="0.2">
      <c r="A98" s="66"/>
      <c r="B98" s="45" t="s">
        <v>100</v>
      </c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7"/>
      <c r="AO98" s="67"/>
    </row>
    <row r="99" spans="1:41" ht="62.45" customHeight="1" x14ac:dyDescent="0.2">
      <c r="A99" s="66"/>
      <c r="B99" s="48" t="s">
        <v>111</v>
      </c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50"/>
      <c r="AO99" s="67"/>
    </row>
    <row r="100" spans="1:41" ht="11.45" customHeight="1" x14ac:dyDescent="0.2">
      <c r="A100" s="66"/>
      <c r="B100" s="51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3"/>
      <c r="AO100" s="67"/>
    </row>
    <row r="101" spans="1:41" ht="18.600000000000001" customHeight="1" x14ac:dyDescent="0.2">
      <c r="A101" s="66"/>
      <c r="B101" s="54" t="s">
        <v>56</v>
      </c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116"/>
      <c r="V101" s="54" t="s">
        <v>58</v>
      </c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67"/>
    </row>
    <row r="102" spans="1:41" x14ac:dyDescent="0.2">
      <c r="A102" s="66"/>
      <c r="B102" s="37" t="s">
        <v>47</v>
      </c>
      <c r="C102" s="37"/>
      <c r="D102" s="37"/>
      <c r="E102" s="37" t="s">
        <v>48</v>
      </c>
      <c r="F102" s="37"/>
      <c r="G102" s="37"/>
      <c r="H102" s="11" t="s">
        <v>49</v>
      </c>
      <c r="I102" s="86"/>
      <c r="J102" s="86"/>
      <c r="K102" s="87"/>
      <c r="L102" s="37" t="s">
        <v>47</v>
      </c>
      <c r="M102" s="37"/>
      <c r="N102" s="37"/>
      <c r="O102" s="37" t="s">
        <v>48</v>
      </c>
      <c r="P102" s="37"/>
      <c r="Q102" s="37"/>
      <c r="R102" s="37" t="s">
        <v>49</v>
      </c>
      <c r="S102" s="37"/>
      <c r="T102" s="37"/>
      <c r="U102" s="117"/>
      <c r="V102" s="37" t="s">
        <v>47</v>
      </c>
      <c r="W102" s="37"/>
      <c r="X102" s="37"/>
      <c r="Y102" s="37" t="s">
        <v>48</v>
      </c>
      <c r="Z102" s="37"/>
      <c r="AA102" s="37"/>
      <c r="AB102" s="11" t="s">
        <v>49</v>
      </c>
      <c r="AC102" s="86"/>
      <c r="AD102" s="86"/>
      <c r="AE102" s="87"/>
      <c r="AF102" s="37" t="s">
        <v>47</v>
      </c>
      <c r="AG102" s="37"/>
      <c r="AH102" s="37"/>
      <c r="AI102" s="37" t="s">
        <v>48</v>
      </c>
      <c r="AJ102" s="37"/>
      <c r="AK102" s="37"/>
      <c r="AL102" s="37" t="s">
        <v>49</v>
      </c>
      <c r="AM102" s="37"/>
      <c r="AN102" s="37"/>
      <c r="AO102" s="67"/>
    </row>
    <row r="103" spans="1:41" x14ac:dyDescent="0.2">
      <c r="A103" s="66"/>
      <c r="B103" s="38"/>
      <c r="C103" s="38"/>
      <c r="D103" s="38"/>
      <c r="E103" s="38"/>
      <c r="F103" s="38"/>
      <c r="G103" s="38"/>
      <c r="H103" s="25">
        <f>IF(B103=0,0,DAYS360(B103,E103+1))</f>
        <v>0</v>
      </c>
      <c r="I103" s="86"/>
      <c r="J103" s="86"/>
      <c r="K103" s="87"/>
      <c r="L103" s="38"/>
      <c r="M103" s="38"/>
      <c r="N103" s="38"/>
      <c r="O103" s="38"/>
      <c r="P103" s="38"/>
      <c r="Q103" s="38"/>
      <c r="R103" s="55">
        <f t="shared" ref="R103:R112" si="16">IF(I103=0,0,DAYS360(I103,L103+1))</f>
        <v>0</v>
      </c>
      <c r="S103" s="55"/>
      <c r="T103" s="55"/>
      <c r="U103" s="117"/>
      <c r="V103" s="38"/>
      <c r="W103" s="38"/>
      <c r="X103" s="38"/>
      <c r="Y103" s="38"/>
      <c r="Z103" s="38"/>
      <c r="AA103" s="38"/>
      <c r="AB103" s="25">
        <f>IF(V103=0,0,DAYS360(V103,Y103+1))</f>
        <v>0</v>
      </c>
      <c r="AC103" s="86"/>
      <c r="AD103" s="86"/>
      <c r="AE103" s="87"/>
      <c r="AF103" s="38"/>
      <c r="AG103" s="38"/>
      <c r="AH103" s="38"/>
      <c r="AI103" s="38"/>
      <c r="AJ103" s="38"/>
      <c r="AK103" s="38"/>
      <c r="AL103" s="55">
        <f t="shared" ref="AL103:AL112" si="17">IF(AC103=0,0,DAYS360(AC103,AF103+1))</f>
        <v>0</v>
      </c>
      <c r="AM103" s="55"/>
      <c r="AN103" s="55"/>
      <c r="AO103" s="67"/>
    </row>
    <row r="104" spans="1:41" ht="11.45" customHeight="1" x14ac:dyDescent="0.2">
      <c r="A104" s="66"/>
      <c r="B104" s="38"/>
      <c r="C104" s="38"/>
      <c r="D104" s="38"/>
      <c r="E104" s="38"/>
      <c r="F104" s="38"/>
      <c r="G104" s="38"/>
      <c r="H104" s="25">
        <f t="shared" ref="H104:H112" si="18">IF(B104=0,0,DAYS360(B104,E104+1))</f>
        <v>0</v>
      </c>
      <c r="I104" s="86"/>
      <c r="J104" s="86"/>
      <c r="K104" s="87"/>
      <c r="L104" s="38"/>
      <c r="M104" s="38"/>
      <c r="N104" s="38"/>
      <c r="O104" s="38"/>
      <c r="P104" s="38"/>
      <c r="Q104" s="38"/>
      <c r="R104" s="55">
        <f t="shared" si="16"/>
        <v>0</v>
      </c>
      <c r="S104" s="55"/>
      <c r="T104" s="55"/>
      <c r="U104" s="117"/>
      <c r="V104" s="38"/>
      <c r="W104" s="38"/>
      <c r="X104" s="38"/>
      <c r="Y104" s="38"/>
      <c r="Z104" s="38"/>
      <c r="AA104" s="38"/>
      <c r="AB104" s="25">
        <f t="shared" ref="AB104:AB112" si="19">IF(V104=0,0,DAYS360(V104,Y104+1))</f>
        <v>0</v>
      </c>
      <c r="AC104" s="86"/>
      <c r="AD104" s="86"/>
      <c r="AE104" s="87"/>
      <c r="AF104" s="38"/>
      <c r="AG104" s="38"/>
      <c r="AH104" s="38"/>
      <c r="AI104" s="38"/>
      <c r="AJ104" s="38"/>
      <c r="AK104" s="38"/>
      <c r="AL104" s="55">
        <f t="shared" si="17"/>
        <v>0</v>
      </c>
      <c r="AM104" s="55"/>
      <c r="AN104" s="55"/>
      <c r="AO104" s="67"/>
    </row>
    <row r="105" spans="1:41" ht="11.45" customHeight="1" x14ac:dyDescent="0.2">
      <c r="A105" s="66"/>
      <c r="B105" s="38"/>
      <c r="C105" s="38"/>
      <c r="D105" s="38"/>
      <c r="E105" s="38"/>
      <c r="F105" s="38"/>
      <c r="G105" s="38"/>
      <c r="H105" s="25">
        <f t="shared" si="18"/>
        <v>0</v>
      </c>
      <c r="I105" s="86"/>
      <c r="J105" s="86"/>
      <c r="K105" s="87"/>
      <c r="L105" s="38"/>
      <c r="M105" s="38"/>
      <c r="N105" s="38"/>
      <c r="O105" s="38"/>
      <c r="P105" s="38"/>
      <c r="Q105" s="38"/>
      <c r="R105" s="55">
        <f t="shared" si="16"/>
        <v>0</v>
      </c>
      <c r="S105" s="55"/>
      <c r="T105" s="55"/>
      <c r="U105" s="117"/>
      <c r="V105" s="38"/>
      <c r="W105" s="38"/>
      <c r="X105" s="38"/>
      <c r="Y105" s="38"/>
      <c r="Z105" s="38"/>
      <c r="AA105" s="38"/>
      <c r="AB105" s="25">
        <f t="shared" si="19"/>
        <v>0</v>
      </c>
      <c r="AC105" s="86"/>
      <c r="AD105" s="86"/>
      <c r="AE105" s="87"/>
      <c r="AF105" s="38"/>
      <c r="AG105" s="38"/>
      <c r="AH105" s="38"/>
      <c r="AI105" s="38"/>
      <c r="AJ105" s="38"/>
      <c r="AK105" s="38"/>
      <c r="AL105" s="55">
        <f t="shared" si="17"/>
        <v>0</v>
      </c>
      <c r="AM105" s="55"/>
      <c r="AN105" s="55"/>
      <c r="AO105" s="67"/>
    </row>
    <row r="106" spans="1:41" ht="11.45" customHeight="1" x14ac:dyDescent="0.2">
      <c r="A106" s="66"/>
      <c r="B106" s="38"/>
      <c r="C106" s="38"/>
      <c r="D106" s="38"/>
      <c r="E106" s="38"/>
      <c r="F106" s="38"/>
      <c r="G106" s="38"/>
      <c r="H106" s="25">
        <f t="shared" si="18"/>
        <v>0</v>
      </c>
      <c r="I106" s="86"/>
      <c r="J106" s="86"/>
      <c r="K106" s="87"/>
      <c r="L106" s="38"/>
      <c r="M106" s="38"/>
      <c r="N106" s="38"/>
      <c r="O106" s="38"/>
      <c r="P106" s="38"/>
      <c r="Q106" s="38"/>
      <c r="R106" s="55">
        <f t="shared" si="16"/>
        <v>0</v>
      </c>
      <c r="S106" s="55"/>
      <c r="T106" s="55"/>
      <c r="U106" s="117"/>
      <c r="V106" s="38"/>
      <c r="W106" s="38"/>
      <c r="X106" s="38"/>
      <c r="Y106" s="38"/>
      <c r="Z106" s="38"/>
      <c r="AA106" s="38"/>
      <c r="AB106" s="25">
        <f t="shared" si="19"/>
        <v>0</v>
      </c>
      <c r="AC106" s="86"/>
      <c r="AD106" s="86"/>
      <c r="AE106" s="87"/>
      <c r="AF106" s="38"/>
      <c r="AG106" s="38"/>
      <c r="AH106" s="38"/>
      <c r="AI106" s="38"/>
      <c r="AJ106" s="38"/>
      <c r="AK106" s="38"/>
      <c r="AL106" s="55">
        <f t="shared" si="17"/>
        <v>0</v>
      </c>
      <c r="AM106" s="55"/>
      <c r="AN106" s="55"/>
      <c r="AO106" s="67"/>
    </row>
    <row r="107" spans="1:41" ht="11.45" customHeight="1" x14ac:dyDescent="0.2">
      <c r="A107" s="66"/>
      <c r="B107" s="38"/>
      <c r="C107" s="38"/>
      <c r="D107" s="38"/>
      <c r="E107" s="38"/>
      <c r="F107" s="38"/>
      <c r="G107" s="38"/>
      <c r="H107" s="25">
        <f t="shared" si="18"/>
        <v>0</v>
      </c>
      <c r="I107" s="86"/>
      <c r="J107" s="86"/>
      <c r="K107" s="87"/>
      <c r="L107" s="38"/>
      <c r="M107" s="38"/>
      <c r="N107" s="38"/>
      <c r="O107" s="38"/>
      <c r="P107" s="38"/>
      <c r="Q107" s="38"/>
      <c r="R107" s="55">
        <f t="shared" si="16"/>
        <v>0</v>
      </c>
      <c r="S107" s="55"/>
      <c r="T107" s="55"/>
      <c r="U107" s="117"/>
      <c r="V107" s="38"/>
      <c r="W107" s="38"/>
      <c r="X107" s="38"/>
      <c r="Y107" s="38"/>
      <c r="Z107" s="38"/>
      <c r="AA107" s="38"/>
      <c r="AB107" s="25">
        <f t="shared" si="19"/>
        <v>0</v>
      </c>
      <c r="AC107" s="86"/>
      <c r="AD107" s="86"/>
      <c r="AE107" s="87"/>
      <c r="AF107" s="38"/>
      <c r="AG107" s="38"/>
      <c r="AH107" s="38"/>
      <c r="AI107" s="38"/>
      <c r="AJ107" s="38"/>
      <c r="AK107" s="38"/>
      <c r="AL107" s="55">
        <f t="shared" si="17"/>
        <v>0</v>
      </c>
      <c r="AM107" s="55"/>
      <c r="AN107" s="55"/>
      <c r="AO107" s="67"/>
    </row>
    <row r="108" spans="1:41" ht="11.45" customHeight="1" x14ac:dyDescent="0.2">
      <c r="A108" s="66"/>
      <c r="B108" s="38"/>
      <c r="C108" s="38"/>
      <c r="D108" s="38"/>
      <c r="E108" s="38"/>
      <c r="F108" s="38"/>
      <c r="G108" s="38"/>
      <c r="H108" s="25">
        <f t="shared" si="18"/>
        <v>0</v>
      </c>
      <c r="I108" s="86"/>
      <c r="J108" s="86"/>
      <c r="K108" s="87"/>
      <c r="L108" s="38"/>
      <c r="M108" s="38"/>
      <c r="N108" s="38"/>
      <c r="O108" s="38"/>
      <c r="P108" s="38"/>
      <c r="Q108" s="38"/>
      <c r="R108" s="55">
        <f t="shared" si="16"/>
        <v>0</v>
      </c>
      <c r="S108" s="55"/>
      <c r="T108" s="55"/>
      <c r="U108" s="117"/>
      <c r="V108" s="38"/>
      <c r="W108" s="38"/>
      <c r="X108" s="38"/>
      <c r="Y108" s="38"/>
      <c r="Z108" s="38"/>
      <c r="AA108" s="38"/>
      <c r="AB108" s="25">
        <f t="shared" si="19"/>
        <v>0</v>
      </c>
      <c r="AC108" s="86"/>
      <c r="AD108" s="86"/>
      <c r="AE108" s="87"/>
      <c r="AF108" s="38"/>
      <c r="AG108" s="38"/>
      <c r="AH108" s="38"/>
      <c r="AI108" s="38"/>
      <c r="AJ108" s="38"/>
      <c r="AK108" s="38"/>
      <c r="AL108" s="55">
        <f t="shared" si="17"/>
        <v>0</v>
      </c>
      <c r="AM108" s="55"/>
      <c r="AN108" s="55"/>
      <c r="AO108" s="67"/>
    </row>
    <row r="109" spans="1:41" ht="11.45" customHeight="1" x14ac:dyDescent="0.2">
      <c r="A109" s="66"/>
      <c r="B109" s="38"/>
      <c r="C109" s="38"/>
      <c r="D109" s="38"/>
      <c r="E109" s="38"/>
      <c r="F109" s="38"/>
      <c r="G109" s="38"/>
      <c r="H109" s="25">
        <f t="shared" si="18"/>
        <v>0</v>
      </c>
      <c r="I109" s="86"/>
      <c r="J109" s="86"/>
      <c r="K109" s="87"/>
      <c r="L109" s="38"/>
      <c r="M109" s="38"/>
      <c r="N109" s="38"/>
      <c r="O109" s="38"/>
      <c r="P109" s="38"/>
      <c r="Q109" s="38"/>
      <c r="R109" s="55">
        <f t="shared" si="16"/>
        <v>0</v>
      </c>
      <c r="S109" s="55"/>
      <c r="T109" s="55"/>
      <c r="U109" s="117"/>
      <c r="V109" s="38"/>
      <c r="W109" s="38"/>
      <c r="X109" s="38"/>
      <c r="Y109" s="38"/>
      <c r="Z109" s="38"/>
      <c r="AA109" s="38"/>
      <c r="AB109" s="25">
        <f t="shared" si="19"/>
        <v>0</v>
      </c>
      <c r="AC109" s="86"/>
      <c r="AD109" s="86"/>
      <c r="AE109" s="87"/>
      <c r="AF109" s="38"/>
      <c r="AG109" s="38"/>
      <c r="AH109" s="38"/>
      <c r="AI109" s="38"/>
      <c r="AJ109" s="38"/>
      <c r="AK109" s="38"/>
      <c r="AL109" s="55">
        <f t="shared" si="17"/>
        <v>0</v>
      </c>
      <c r="AM109" s="55"/>
      <c r="AN109" s="55"/>
      <c r="AO109" s="67"/>
    </row>
    <row r="110" spans="1:41" ht="11.45" customHeight="1" x14ac:dyDescent="0.2">
      <c r="A110" s="66"/>
      <c r="B110" s="38"/>
      <c r="C110" s="38"/>
      <c r="D110" s="38"/>
      <c r="E110" s="38"/>
      <c r="F110" s="38"/>
      <c r="G110" s="38"/>
      <c r="H110" s="25">
        <f t="shared" si="18"/>
        <v>0</v>
      </c>
      <c r="I110" s="86"/>
      <c r="J110" s="86"/>
      <c r="K110" s="87"/>
      <c r="L110" s="38"/>
      <c r="M110" s="38"/>
      <c r="N110" s="38"/>
      <c r="O110" s="38"/>
      <c r="P110" s="38"/>
      <c r="Q110" s="38"/>
      <c r="R110" s="55">
        <f t="shared" si="16"/>
        <v>0</v>
      </c>
      <c r="S110" s="55"/>
      <c r="T110" s="55"/>
      <c r="U110" s="117"/>
      <c r="V110" s="38"/>
      <c r="W110" s="38"/>
      <c r="X110" s="38"/>
      <c r="Y110" s="38"/>
      <c r="Z110" s="38"/>
      <c r="AA110" s="38"/>
      <c r="AB110" s="25">
        <f t="shared" si="19"/>
        <v>0</v>
      </c>
      <c r="AC110" s="86"/>
      <c r="AD110" s="86"/>
      <c r="AE110" s="87"/>
      <c r="AF110" s="38"/>
      <c r="AG110" s="38"/>
      <c r="AH110" s="38"/>
      <c r="AI110" s="38"/>
      <c r="AJ110" s="38"/>
      <c r="AK110" s="38"/>
      <c r="AL110" s="55">
        <f t="shared" si="17"/>
        <v>0</v>
      </c>
      <c r="AM110" s="55"/>
      <c r="AN110" s="55"/>
      <c r="AO110" s="67"/>
    </row>
    <row r="111" spans="1:41" ht="11.45" customHeight="1" x14ac:dyDescent="0.2">
      <c r="A111" s="66"/>
      <c r="B111" s="38"/>
      <c r="C111" s="38"/>
      <c r="D111" s="38"/>
      <c r="E111" s="38"/>
      <c r="F111" s="38"/>
      <c r="G111" s="38"/>
      <c r="H111" s="25">
        <f t="shared" si="18"/>
        <v>0</v>
      </c>
      <c r="I111" s="86"/>
      <c r="J111" s="86"/>
      <c r="K111" s="87"/>
      <c r="L111" s="38"/>
      <c r="M111" s="38"/>
      <c r="N111" s="38"/>
      <c r="O111" s="38"/>
      <c r="P111" s="38"/>
      <c r="Q111" s="38"/>
      <c r="R111" s="55">
        <f t="shared" si="16"/>
        <v>0</v>
      </c>
      <c r="S111" s="55"/>
      <c r="T111" s="55"/>
      <c r="U111" s="117"/>
      <c r="V111" s="38"/>
      <c r="W111" s="38"/>
      <c r="X111" s="38"/>
      <c r="Y111" s="38"/>
      <c r="Z111" s="38"/>
      <c r="AA111" s="38"/>
      <c r="AB111" s="25">
        <f t="shared" si="19"/>
        <v>0</v>
      </c>
      <c r="AC111" s="86"/>
      <c r="AD111" s="86"/>
      <c r="AE111" s="87"/>
      <c r="AF111" s="38"/>
      <c r="AG111" s="38"/>
      <c r="AH111" s="38"/>
      <c r="AI111" s="38"/>
      <c r="AJ111" s="38"/>
      <c r="AK111" s="38"/>
      <c r="AL111" s="55">
        <f t="shared" si="17"/>
        <v>0</v>
      </c>
      <c r="AM111" s="55"/>
      <c r="AN111" s="55"/>
      <c r="AO111" s="67"/>
    </row>
    <row r="112" spans="1:41" ht="11.45" customHeight="1" x14ac:dyDescent="0.2">
      <c r="A112" s="66"/>
      <c r="B112" s="38"/>
      <c r="C112" s="38"/>
      <c r="D112" s="38"/>
      <c r="E112" s="38"/>
      <c r="F112" s="38"/>
      <c r="G112" s="38"/>
      <c r="H112" s="25">
        <f t="shared" si="18"/>
        <v>0</v>
      </c>
      <c r="I112" s="88"/>
      <c r="J112" s="88"/>
      <c r="K112" s="89"/>
      <c r="L112" s="38"/>
      <c r="M112" s="38"/>
      <c r="N112" s="38"/>
      <c r="O112" s="38"/>
      <c r="P112" s="38"/>
      <c r="Q112" s="38"/>
      <c r="R112" s="55">
        <f t="shared" si="16"/>
        <v>0</v>
      </c>
      <c r="S112" s="55"/>
      <c r="T112" s="55"/>
      <c r="U112" s="117"/>
      <c r="V112" s="38"/>
      <c r="W112" s="38"/>
      <c r="X112" s="38"/>
      <c r="Y112" s="38"/>
      <c r="Z112" s="38"/>
      <c r="AA112" s="38"/>
      <c r="AB112" s="25">
        <f t="shared" si="19"/>
        <v>0</v>
      </c>
      <c r="AC112" s="88"/>
      <c r="AD112" s="88"/>
      <c r="AE112" s="89"/>
      <c r="AF112" s="38"/>
      <c r="AG112" s="38"/>
      <c r="AH112" s="38"/>
      <c r="AI112" s="38"/>
      <c r="AJ112" s="38"/>
      <c r="AK112" s="38"/>
      <c r="AL112" s="55">
        <f t="shared" si="17"/>
        <v>0</v>
      </c>
      <c r="AM112" s="55"/>
      <c r="AN112" s="55"/>
      <c r="AO112" s="67"/>
    </row>
    <row r="113" spans="1:41" ht="11.45" customHeight="1" x14ac:dyDescent="0.2">
      <c r="A113" s="66"/>
      <c r="B113" s="97" t="s">
        <v>55</v>
      </c>
      <c r="C113" s="97"/>
      <c r="D113" s="97"/>
      <c r="E113" s="97"/>
      <c r="F113" s="97"/>
      <c r="G113" s="97"/>
      <c r="H113" s="97"/>
      <c r="I113" s="39">
        <f>INT(SUM(H103:H112,R103:T112,AL103:AN112)/30)</f>
        <v>0</v>
      </c>
      <c r="J113" s="40"/>
      <c r="K113" s="41"/>
      <c r="L113" s="97" t="s">
        <v>3</v>
      </c>
      <c r="M113" s="97"/>
      <c r="N113" s="92">
        <f>I113*0.1</f>
        <v>0</v>
      </c>
      <c r="O113" s="92"/>
      <c r="P113" s="92"/>
      <c r="Q113" s="92"/>
      <c r="R113" s="98"/>
      <c r="S113" s="99"/>
      <c r="T113" s="100"/>
      <c r="U113" s="117"/>
      <c r="V113" s="90" t="s">
        <v>59</v>
      </c>
      <c r="W113" s="111"/>
      <c r="X113" s="111"/>
      <c r="Y113" s="111"/>
      <c r="Z113" s="111"/>
      <c r="AA113" s="111"/>
      <c r="AB113" s="91"/>
      <c r="AC113" s="39">
        <f>INT(SUM(AB103:AB112,AL103:AN112,)/30)</f>
        <v>0</v>
      </c>
      <c r="AD113" s="40"/>
      <c r="AE113" s="41"/>
      <c r="AF113" s="90" t="s">
        <v>3</v>
      </c>
      <c r="AG113" s="91"/>
      <c r="AH113" s="92">
        <f>AC113*0.1</f>
        <v>0</v>
      </c>
      <c r="AI113" s="92"/>
      <c r="AJ113" s="92"/>
      <c r="AK113" s="92"/>
      <c r="AL113" s="98"/>
      <c r="AM113" s="99"/>
      <c r="AN113" s="100"/>
      <c r="AO113" s="67"/>
    </row>
    <row r="114" spans="1:41" ht="11.45" customHeight="1" x14ac:dyDescent="0.2">
      <c r="A114" s="66"/>
      <c r="B114" s="97" t="s">
        <v>57</v>
      </c>
      <c r="C114" s="97"/>
      <c r="D114" s="97"/>
      <c r="E114" s="97"/>
      <c r="F114" s="97"/>
      <c r="G114" s="97"/>
      <c r="H114" s="97"/>
      <c r="I114" s="39">
        <f>SUM(H103:H112,R103:T112,)-I113*30</f>
        <v>0</v>
      </c>
      <c r="J114" s="40"/>
      <c r="K114" s="41"/>
      <c r="L114" s="90" t="s">
        <v>3</v>
      </c>
      <c r="M114" s="91"/>
      <c r="N114" s="92">
        <f>IF(I114&gt;15,0.1,0)</f>
        <v>0</v>
      </c>
      <c r="O114" s="92"/>
      <c r="P114" s="92"/>
      <c r="Q114" s="92"/>
      <c r="R114" s="101"/>
      <c r="S114" s="102"/>
      <c r="T114" s="103"/>
      <c r="U114" s="117"/>
      <c r="V114" s="90" t="s">
        <v>60</v>
      </c>
      <c r="W114" s="111"/>
      <c r="X114" s="111"/>
      <c r="Y114" s="111"/>
      <c r="Z114" s="111"/>
      <c r="AA114" s="111"/>
      <c r="AB114" s="91"/>
      <c r="AC114" s="39">
        <f>SUM(AB103:AB112,AL103:AN112)-AC113*30</f>
        <v>0</v>
      </c>
      <c r="AD114" s="40"/>
      <c r="AE114" s="41"/>
      <c r="AF114" s="90" t="s">
        <v>3</v>
      </c>
      <c r="AG114" s="91"/>
      <c r="AH114" s="92">
        <f>IF(AC114&gt;15,0.1,0)</f>
        <v>0</v>
      </c>
      <c r="AI114" s="92"/>
      <c r="AJ114" s="92"/>
      <c r="AK114" s="92"/>
      <c r="AL114" s="101"/>
      <c r="AM114" s="102"/>
      <c r="AN114" s="103"/>
      <c r="AO114" s="67"/>
    </row>
    <row r="115" spans="1:41" ht="11.45" customHeight="1" x14ac:dyDescent="0.2">
      <c r="A115" s="66"/>
      <c r="B115" s="112" t="s">
        <v>68</v>
      </c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4"/>
      <c r="N115" s="121">
        <f>SUM(N113:O114)</f>
        <v>0</v>
      </c>
      <c r="O115" s="121"/>
      <c r="P115" s="121"/>
      <c r="Q115" s="121"/>
      <c r="R115" s="104"/>
      <c r="S115" s="105"/>
      <c r="T115" s="106"/>
      <c r="U115" s="117"/>
      <c r="V115" s="122" t="s">
        <v>67</v>
      </c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4"/>
      <c r="AH115" s="121">
        <f>SUM(AH113:AI114)</f>
        <v>0</v>
      </c>
      <c r="AI115" s="121"/>
      <c r="AJ115" s="121"/>
      <c r="AK115" s="121"/>
      <c r="AL115" s="104"/>
      <c r="AM115" s="105"/>
      <c r="AN115" s="106"/>
      <c r="AO115" s="67"/>
    </row>
    <row r="116" spans="1:41" ht="11.45" customHeight="1" x14ac:dyDescent="0.2">
      <c r="A116" s="66"/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51"/>
      <c r="U116" s="117"/>
      <c r="V116" s="53"/>
      <c r="W116" s="125"/>
      <c r="X116" s="125"/>
      <c r="Y116" s="125"/>
      <c r="Z116" s="125"/>
      <c r="AA116" s="125"/>
      <c r="AB116" s="125"/>
      <c r="AC116" s="125"/>
      <c r="AD116" s="125"/>
      <c r="AE116" s="125"/>
      <c r="AF116" s="125"/>
      <c r="AG116" s="125"/>
      <c r="AH116" s="125"/>
      <c r="AI116" s="125"/>
      <c r="AJ116" s="125"/>
      <c r="AK116" s="125"/>
      <c r="AL116" s="125"/>
      <c r="AM116" s="125"/>
      <c r="AN116" s="125"/>
      <c r="AO116" s="67"/>
    </row>
    <row r="117" spans="1:41" ht="18.600000000000001" customHeight="1" x14ac:dyDescent="0.2">
      <c r="A117" s="66"/>
      <c r="B117" s="54" t="s">
        <v>61</v>
      </c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117"/>
      <c r="V117" s="54" t="s">
        <v>62</v>
      </c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67"/>
    </row>
    <row r="118" spans="1:41" x14ac:dyDescent="0.2">
      <c r="A118" s="66"/>
      <c r="B118" s="56" t="s">
        <v>47</v>
      </c>
      <c r="C118" s="56"/>
      <c r="D118" s="56"/>
      <c r="E118" s="56" t="s">
        <v>48</v>
      </c>
      <c r="F118" s="56"/>
      <c r="G118" s="56"/>
      <c r="H118" s="9" t="s">
        <v>49</v>
      </c>
      <c r="I118" s="84"/>
      <c r="J118" s="84"/>
      <c r="K118" s="85"/>
      <c r="L118" s="56" t="s">
        <v>47</v>
      </c>
      <c r="M118" s="56"/>
      <c r="N118" s="56"/>
      <c r="O118" s="56" t="s">
        <v>48</v>
      </c>
      <c r="P118" s="56"/>
      <c r="Q118" s="56"/>
      <c r="R118" s="56" t="s">
        <v>49</v>
      </c>
      <c r="S118" s="56"/>
      <c r="T118" s="56"/>
      <c r="U118" s="117"/>
      <c r="V118" s="56" t="s">
        <v>47</v>
      </c>
      <c r="W118" s="56"/>
      <c r="X118" s="56"/>
      <c r="Y118" s="56" t="s">
        <v>48</v>
      </c>
      <c r="Z118" s="56"/>
      <c r="AA118" s="56"/>
      <c r="AB118" s="9" t="s">
        <v>49</v>
      </c>
      <c r="AC118" s="84"/>
      <c r="AD118" s="84"/>
      <c r="AE118" s="85"/>
      <c r="AF118" s="56" t="s">
        <v>47</v>
      </c>
      <c r="AG118" s="56"/>
      <c r="AH118" s="56"/>
      <c r="AI118" s="56" t="s">
        <v>48</v>
      </c>
      <c r="AJ118" s="56"/>
      <c r="AK118" s="56"/>
      <c r="AL118" s="56" t="s">
        <v>49</v>
      </c>
      <c r="AM118" s="56"/>
      <c r="AN118" s="56"/>
      <c r="AO118" s="67"/>
    </row>
    <row r="119" spans="1:41" x14ac:dyDescent="0.2">
      <c r="A119" s="66"/>
      <c r="B119" s="38"/>
      <c r="C119" s="38"/>
      <c r="D119" s="38"/>
      <c r="E119" s="38"/>
      <c r="F119" s="38"/>
      <c r="G119" s="38"/>
      <c r="H119" s="25">
        <f>IF(B119=0,0,DAYS360(B119,E119+1))</f>
        <v>0</v>
      </c>
      <c r="I119" s="86"/>
      <c r="J119" s="86"/>
      <c r="K119" s="87"/>
      <c r="L119" s="38"/>
      <c r="M119" s="38"/>
      <c r="N119" s="38"/>
      <c r="O119" s="38"/>
      <c r="P119" s="38"/>
      <c r="Q119" s="38"/>
      <c r="R119" s="126">
        <f t="shared" ref="R119:R128" si="20">IF(I119=0,0,DAYS360(I119,L119+1))</f>
        <v>0</v>
      </c>
      <c r="S119" s="126"/>
      <c r="T119" s="126"/>
      <c r="U119" s="117"/>
      <c r="V119" s="38"/>
      <c r="W119" s="38"/>
      <c r="X119" s="38"/>
      <c r="Y119" s="38"/>
      <c r="Z119" s="38"/>
      <c r="AA119" s="38"/>
      <c r="AB119" s="25">
        <f>IF(V119=0,0,DAYS360(V119,Y119+1))</f>
        <v>0</v>
      </c>
      <c r="AC119" s="86"/>
      <c r="AD119" s="86"/>
      <c r="AE119" s="87"/>
      <c r="AF119" s="38"/>
      <c r="AG119" s="38"/>
      <c r="AH119" s="38"/>
      <c r="AI119" s="38"/>
      <c r="AJ119" s="38"/>
      <c r="AK119" s="38"/>
      <c r="AL119" s="126">
        <f t="shared" ref="AL119:AL128" si="21">IF(AC119=0,0,DAYS360(AC119,AF119+1))</f>
        <v>0</v>
      </c>
      <c r="AM119" s="126"/>
      <c r="AN119" s="126"/>
      <c r="AO119" s="67"/>
    </row>
    <row r="120" spans="1:41" ht="11.45" customHeight="1" x14ac:dyDescent="0.2">
      <c r="A120" s="66"/>
      <c r="B120" s="38"/>
      <c r="C120" s="38"/>
      <c r="D120" s="38"/>
      <c r="E120" s="38"/>
      <c r="F120" s="38"/>
      <c r="G120" s="38"/>
      <c r="H120" s="25">
        <f t="shared" ref="H120:H128" si="22">IF(B120=0,0,DAYS360(B120,E120+1))</f>
        <v>0</v>
      </c>
      <c r="I120" s="86"/>
      <c r="J120" s="86"/>
      <c r="K120" s="87"/>
      <c r="L120" s="38"/>
      <c r="M120" s="38"/>
      <c r="N120" s="38"/>
      <c r="O120" s="38"/>
      <c r="P120" s="38"/>
      <c r="Q120" s="38"/>
      <c r="R120" s="126">
        <f t="shared" si="20"/>
        <v>0</v>
      </c>
      <c r="S120" s="126"/>
      <c r="T120" s="126"/>
      <c r="U120" s="117"/>
      <c r="V120" s="38"/>
      <c r="W120" s="38"/>
      <c r="X120" s="38"/>
      <c r="Y120" s="38"/>
      <c r="Z120" s="38"/>
      <c r="AA120" s="38"/>
      <c r="AB120" s="25">
        <f t="shared" ref="AB120:AB128" si="23">IF(V120=0,0,DAYS360(V120,Y120+1))</f>
        <v>0</v>
      </c>
      <c r="AC120" s="86"/>
      <c r="AD120" s="86"/>
      <c r="AE120" s="87"/>
      <c r="AF120" s="38"/>
      <c r="AG120" s="38"/>
      <c r="AH120" s="38"/>
      <c r="AI120" s="38"/>
      <c r="AJ120" s="38"/>
      <c r="AK120" s="38"/>
      <c r="AL120" s="126">
        <f t="shared" si="21"/>
        <v>0</v>
      </c>
      <c r="AM120" s="126"/>
      <c r="AN120" s="126"/>
      <c r="AO120" s="67"/>
    </row>
    <row r="121" spans="1:41" ht="11.45" customHeight="1" x14ac:dyDescent="0.2">
      <c r="A121" s="66"/>
      <c r="B121" s="38"/>
      <c r="C121" s="38"/>
      <c r="D121" s="38"/>
      <c r="E121" s="38"/>
      <c r="F121" s="38"/>
      <c r="G121" s="38"/>
      <c r="H121" s="25">
        <f t="shared" si="22"/>
        <v>0</v>
      </c>
      <c r="I121" s="86"/>
      <c r="J121" s="86"/>
      <c r="K121" s="87"/>
      <c r="L121" s="38"/>
      <c r="M121" s="38"/>
      <c r="N121" s="38"/>
      <c r="O121" s="38"/>
      <c r="P121" s="38"/>
      <c r="Q121" s="38"/>
      <c r="R121" s="126">
        <f t="shared" si="20"/>
        <v>0</v>
      </c>
      <c r="S121" s="126"/>
      <c r="T121" s="126"/>
      <c r="U121" s="117"/>
      <c r="V121" s="38"/>
      <c r="W121" s="38"/>
      <c r="X121" s="38"/>
      <c r="Y121" s="38"/>
      <c r="Z121" s="38"/>
      <c r="AA121" s="38"/>
      <c r="AB121" s="25">
        <f t="shared" si="23"/>
        <v>0</v>
      </c>
      <c r="AC121" s="86"/>
      <c r="AD121" s="86"/>
      <c r="AE121" s="87"/>
      <c r="AF121" s="38"/>
      <c r="AG121" s="38"/>
      <c r="AH121" s="38"/>
      <c r="AI121" s="38"/>
      <c r="AJ121" s="38"/>
      <c r="AK121" s="38"/>
      <c r="AL121" s="126">
        <f t="shared" si="21"/>
        <v>0</v>
      </c>
      <c r="AM121" s="126"/>
      <c r="AN121" s="126"/>
      <c r="AO121" s="67"/>
    </row>
    <row r="122" spans="1:41" ht="11.45" customHeight="1" x14ac:dyDescent="0.2">
      <c r="A122" s="66"/>
      <c r="B122" s="38"/>
      <c r="C122" s="38"/>
      <c r="D122" s="38"/>
      <c r="E122" s="38"/>
      <c r="F122" s="38"/>
      <c r="G122" s="38"/>
      <c r="H122" s="25">
        <f t="shared" si="22"/>
        <v>0</v>
      </c>
      <c r="I122" s="86"/>
      <c r="J122" s="86"/>
      <c r="K122" s="87"/>
      <c r="L122" s="38"/>
      <c r="M122" s="38"/>
      <c r="N122" s="38"/>
      <c r="O122" s="38"/>
      <c r="P122" s="38"/>
      <c r="Q122" s="38"/>
      <c r="R122" s="126">
        <f t="shared" si="20"/>
        <v>0</v>
      </c>
      <c r="S122" s="126"/>
      <c r="T122" s="126"/>
      <c r="U122" s="117"/>
      <c r="V122" s="38"/>
      <c r="W122" s="38"/>
      <c r="X122" s="38"/>
      <c r="Y122" s="38"/>
      <c r="Z122" s="38"/>
      <c r="AA122" s="38"/>
      <c r="AB122" s="25">
        <f t="shared" si="23"/>
        <v>0</v>
      </c>
      <c r="AC122" s="86"/>
      <c r="AD122" s="86"/>
      <c r="AE122" s="87"/>
      <c r="AF122" s="38"/>
      <c r="AG122" s="38"/>
      <c r="AH122" s="38"/>
      <c r="AI122" s="38"/>
      <c r="AJ122" s="38"/>
      <c r="AK122" s="38"/>
      <c r="AL122" s="126">
        <f t="shared" si="21"/>
        <v>0</v>
      </c>
      <c r="AM122" s="126"/>
      <c r="AN122" s="126"/>
      <c r="AO122" s="67"/>
    </row>
    <row r="123" spans="1:41" ht="11.45" customHeight="1" x14ac:dyDescent="0.2">
      <c r="A123" s="66"/>
      <c r="B123" s="38"/>
      <c r="C123" s="38"/>
      <c r="D123" s="38"/>
      <c r="E123" s="38"/>
      <c r="F123" s="38"/>
      <c r="G123" s="38"/>
      <c r="H123" s="25">
        <f t="shared" si="22"/>
        <v>0</v>
      </c>
      <c r="I123" s="86"/>
      <c r="J123" s="86"/>
      <c r="K123" s="87"/>
      <c r="L123" s="38"/>
      <c r="M123" s="38"/>
      <c r="N123" s="38"/>
      <c r="O123" s="38"/>
      <c r="P123" s="38"/>
      <c r="Q123" s="38"/>
      <c r="R123" s="126">
        <f t="shared" si="20"/>
        <v>0</v>
      </c>
      <c r="S123" s="126"/>
      <c r="T123" s="126"/>
      <c r="U123" s="117"/>
      <c r="V123" s="38"/>
      <c r="W123" s="38"/>
      <c r="X123" s="38"/>
      <c r="Y123" s="38"/>
      <c r="Z123" s="38"/>
      <c r="AA123" s="38"/>
      <c r="AB123" s="25">
        <f t="shared" si="23"/>
        <v>0</v>
      </c>
      <c r="AC123" s="86"/>
      <c r="AD123" s="86"/>
      <c r="AE123" s="87"/>
      <c r="AF123" s="38"/>
      <c r="AG123" s="38"/>
      <c r="AH123" s="38"/>
      <c r="AI123" s="38"/>
      <c r="AJ123" s="38"/>
      <c r="AK123" s="38"/>
      <c r="AL123" s="126">
        <f t="shared" si="21"/>
        <v>0</v>
      </c>
      <c r="AM123" s="126"/>
      <c r="AN123" s="126"/>
      <c r="AO123" s="67"/>
    </row>
    <row r="124" spans="1:41" ht="11.45" customHeight="1" x14ac:dyDescent="0.2">
      <c r="A124" s="66"/>
      <c r="B124" s="38"/>
      <c r="C124" s="38"/>
      <c r="D124" s="38"/>
      <c r="E124" s="38"/>
      <c r="F124" s="38"/>
      <c r="G124" s="38"/>
      <c r="H124" s="25">
        <f t="shared" si="22"/>
        <v>0</v>
      </c>
      <c r="I124" s="86"/>
      <c r="J124" s="86"/>
      <c r="K124" s="87"/>
      <c r="L124" s="38"/>
      <c r="M124" s="38"/>
      <c r="N124" s="38"/>
      <c r="O124" s="38"/>
      <c r="P124" s="38"/>
      <c r="Q124" s="38"/>
      <c r="R124" s="126">
        <f t="shared" si="20"/>
        <v>0</v>
      </c>
      <c r="S124" s="126"/>
      <c r="T124" s="126"/>
      <c r="U124" s="117"/>
      <c r="V124" s="38"/>
      <c r="W124" s="38"/>
      <c r="X124" s="38"/>
      <c r="Y124" s="38"/>
      <c r="Z124" s="38"/>
      <c r="AA124" s="38"/>
      <c r="AB124" s="25">
        <f t="shared" si="23"/>
        <v>0</v>
      </c>
      <c r="AC124" s="86"/>
      <c r="AD124" s="86"/>
      <c r="AE124" s="87"/>
      <c r="AF124" s="38"/>
      <c r="AG124" s="38"/>
      <c r="AH124" s="38"/>
      <c r="AI124" s="38"/>
      <c r="AJ124" s="38"/>
      <c r="AK124" s="38"/>
      <c r="AL124" s="126">
        <f t="shared" si="21"/>
        <v>0</v>
      </c>
      <c r="AM124" s="126"/>
      <c r="AN124" s="126"/>
      <c r="AO124" s="67"/>
    </row>
    <row r="125" spans="1:41" ht="11.45" customHeight="1" x14ac:dyDescent="0.2">
      <c r="A125" s="66"/>
      <c r="B125" s="38"/>
      <c r="C125" s="38"/>
      <c r="D125" s="38"/>
      <c r="E125" s="38"/>
      <c r="F125" s="38"/>
      <c r="G125" s="38"/>
      <c r="H125" s="25">
        <f t="shared" si="22"/>
        <v>0</v>
      </c>
      <c r="I125" s="86"/>
      <c r="J125" s="86"/>
      <c r="K125" s="87"/>
      <c r="L125" s="38"/>
      <c r="M125" s="38"/>
      <c r="N125" s="38"/>
      <c r="O125" s="38"/>
      <c r="P125" s="38"/>
      <c r="Q125" s="38"/>
      <c r="R125" s="126">
        <f t="shared" si="20"/>
        <v>0</v>
      </c>
      <c r="S125" s="126"/>
      <c r="T125" s="126"/>
      <c r="U125" s="117"/>
      <c r="V125" s="38"/>
      <c r="W125" s="38"/>
      <c r="X125" s="38"/>
      <c r="Y125" s="38"/>
      <c r="Z125" s="38"/>
      <c r="AA125" s="38"/>
      <c r="AB125" s="25">
        <f t="shared" si="23"/>
        <v>0</v>
      </c>
      <c r="AC125" s="86"/>
      <c r="AD125" s="86"/>
      <c r="AE125" s="87"/>
      <c r="AF125" s="38"/>
      <c r="AG125" s="38"/>
      <c r="AH125" s="38"/>
      <c r="AI125" s="38"/>
      <c r="AJ125" s="38"/>
      <c r="AK125" s="38"/>
      <c r="AL125" s="126">
        <f t="shared" si="21"/>
        <v>0</v>
      </c>
      <c r="AM125" s="126"/>
      <c r="AN125" s="126"/>
      <c r="AO125" s="67"/>
    </row>
    <row r="126" spans="1:41" ht="11.45" customHeight="1" x14ac:dyDescent="0.2">
      <c r="A126" s="66"/>
      <c r="B126" s="38"/>
      <c r="C126" s="38"/>
      <c r="D126" s="38"/>
      <c r="E126" s="38"/>
      <c r="F126" s="38"/>
      <c r="G126" s="38"/>
      <c r="H126" s="25">
        <f t="shared" si="22"/>
        <v>0</v>
      </c>
      <c r="I126" s="86"/>
      <c r="J126" s="86"/>
      <c r="K126" s="87"/>
      <c r="L126" s="38"/>
      <c r="M126" s="38"/>
      <c r="N126" s="38"/>
      <c r="O126" s="38"/>
      <c r="P126" s="38"/>
      <c r="Q126" s="38"/>
      <c r="R126" s="126">
        <f t="shared" si="20"/>
        <v>0</v>
      </c>
      <c r="S126" s="126"/>
      <c r="T126" s="126"/>
      <c r="U126" s="117"/>
      <c r="V126" s="38"/>
      <c r="W126" s="38"/>
      <c r="X126" s="38"/>
      <c r="Y126" s="38"/>
      <c r="Z126" s="38"/>
      <c r="AA126" s="38"/>
      <c r="AB126" s="25">
        <f t="shared" si="23"/>
        <v>0</v>
      </c>
      <c r="AC126" s="86"/>
      <c r="AD126" s="86"/>
      <c r="AE126" s="87"/>
      <c r="AF126" s="38"/>
      <c r="AG126" s="38"/>
      <c r="AH126" s="38"/>
      <c r="AI126" s="38"/>
      <c r="AJ126" s="38"/>
      <c r="AK126" s="38"/>
      <c r="AL126" s="126">
        <f t="shared" si="21"/>
        <v>0</v>
      </c>
      <c r="AM126" s="126"/>
      <c r="AN126" s="126"/>
      <c r="AO126" s="67"/>
    </row>
    <row r="127" spans="1:41" ht="11.45" customHeight="1" x14ac:dyDescent="0.2">
      <c r="A127" s="66"/>
      <c r="B127" s="38"/>
      <c r="C127" s="38"/>
      <c r="D127" s="38"/>
      <c r="E127" s="38"/>
      <c r="F127" s="38"/>
      <c r="G127" s="38"/>
      <c r="H127" s="25">
        <f t="shared" si="22"/>
        <v>0</v>
      </c>
      <c r="I127" s="86"/>
      <c r="J127" s="86"/>
      <c r="K127" s="87"/>
      <c r="L127" s="38"/>
      <c r="M127" s="38"/>
      <c r="N127" s="38"/>
      <c r="O127" s="38"/>
      <c r="P127" s="38"/>
      <c r="Q127" s="38"/>
      <c r="R127" s="126">
        <f t="shared" si="20"/>
        <v>0</v>
      </c>
      <c r="S127" s="126"/>
      <c r="T127" s="126"/>
      <c r="U127" s="117"/>
      <c r="V127" s="38"/>
      <c r="W127" s="38"/>
      <c r="X127" s="38"/>
      <c r="Y127" s="38"/>
      <c r="Z127" s="38"/>
      <c r="AA127" s="38"/>
      <c r="AB127" s="25">
        <f t="shared" si="23"/>
        <v>0</v>
      </c>
      <c r="AC127" s="86"/>
      <c r="AD127" s="86"/>
      <c r="AE127" s="87"/>
      <c r="AF127" s="38"/>
      <c r="AG127" s="38"/>
      <c r="AH127" s="38"/>
      <c r="AI127" s="38"/>
      <c r="AJ127" s="38"/>
      <c r="AK127" s="38"/>
      <c r="AL127" s="126">
        <f t="shared" si="21"/>
        <v>0</v>
      </c>
      <c r="AM127" s="126"/>
      <c r="AN127" s="126"/>
      <c r="AO127" s="67"/>
    </row>
    <row r="128" spans="1:41" ht="11.45" customHeight="1" x14ac:dyDescent="0.2">
      <c r="A128" s="66"/>
      <c r="B128" s="38"/>
      <c r="C128" s="38"/>
      <c r="D128" s="38"/>
      <c r="E128" s="38"/>
      <c r="F128" s="38"/>
      <c r="G128" s="38"/>
      <c r="H128" s="25">
        <f t="shared" si="22"/>
        <v>0</v>
      </c>
      <c r="I128" s="88"/>
      <c r="J128" s="88"/>
      <c r="K128" s="89"/>
      <c r="L128" s="38"/>
      <c r="M128" s="38"/>
      <c r="N128" s="38"/>
      <c r="O128" s="38"/>
      <c r="P128" s="38"/>
      <c r="Q128" s="38"/>
      <c r="R128" s="126">
        <f t="shared" si="20"/>
        <v>0</v>
      </c>
      <c r="S128" s="126"/>
      <c r="T128" s="126"/>
      <c r="U128" s="117"/>
      <c r="V128" s="38"/>
      <c r="W128" s="38"/>
      <c r="X128" s="38"/>
      <c r="Y128" s="38"/>
      <c r="Z128" s="38"/>
      <c r="AA128" s="38"/>
      <c r="AB128" s="25">
        <f t="shared" si="23"/>
        <v>0</v>
      </c>
      <c r="AC128" s="88"/>
      <c r="AD128" s="88"/>
      <c r="AE128" s="89"/>
      <c r="AF128" s="38"/>
      <c r="AG128" s="38"/>
      <c r="AH128" s="38"/>
      <c r="AI128" s="38"/>
      <c r="AJ128" s="38"/>
      <c r="AK128" s="38"/>
      <c r="AL128" s="126">
        <f t="shared" si="21"/>
        <v>0</v>
      </c>
      <c r="AM128" s="126"/>
      <c r="AN128" s="126"/>
      <c r="AO128" s="67"/>
    </row>
    <row r="129" spans="1:41" ht="11.45" customHeight="1" x14ac:dyDescent="0.2">
      <c r="A129" s="66"/>
      <c r="B129" s="97" t="s">
        <v>63</v>
      </c>
      <c r="C129" s="97"/>
      <c r="D129" s="97"/>
      <c r="E129" s="97"/>
      <c r="F129" s="97"/>
      <c r="G129" s="97"/>
      <c r="H129" s="97"/>
      <c r="I129" s="39">
        <f>INT(SUM(H119:H128,R119:T128,)/30)</f>
        <v>0</v>
      </c>
      <c r="J129" s="40"/>
      <c r="K129" s="41"/>
      <c r="L129" s="97" t="s">
        <v>3</v>
      </c>
      <c r="M129" s="97"/>
      <c r="N129" s="92">
        <f>I129*0.1</f>
        <v>0</v>
      </c>
      <c r="O129" s="92"/>
      <c r="P129" s="92"/>
      <c r="Q129" s="92"/>
      <c r="R129" s="98"/>
      <c r="S129" s="99"/>
      <c r="T129" s="100"/>
      <c r="U129" s="117"/>
      <c r="V129" s="97" t="s">
        <v>65</v>
      </c>
      <c r="W129" s="97"/>
      <c r="X129" s="97"/>
      <c r="Y129" s="97"/>
      <c r="Z129" s="97"/>
      <c r="AA129" s="97"/>
      <c r="AB129" s="97"/>
      <c r="AC129" s="39">
        <f>INT(SUM(AB119:AB128,AL119:AN128,)/30)</f>
        <v>0</v>
      </c>
      <c r="AD129" s="40"/>
      <c r="AE129" s="41"/>
      <c r="AF129" s="97" t="s">
        <v>3</v>
      </c>
      <c r="AG129" s="97"/>
      <c r="AH129" s="92">
        <f>AC129*0.1</f>
        <v>0</v>
      </c>
      <c r="AI129" s="92"/>
      <c r="AJ129" s="92"/>
      <c r="AK129" s="92"/>
      <c r="AL129" s="98"/>
      <c r="AM129" s="99"/>
      <c r="AN129" s="100"/>
      <c r="AO129" s="67"/>
    </row>
    <row r="130" spans="1:41" ht="11.45" customHeight="1" x14ac:dyDescent="0.2">
      <c r="A130" s="66"/>
      <c r="B130" s="97" t="s">
        <v>64</v>
      </c>
      <c r="C130" s="97"/>
      <c r="D130" s="97"/>
      <c r="E130" s="97"/>
      <c r="F130" s="97"/>
      <c r="G130" s="97"/>
      <c r="H130" s="97"/>
      <c r="I130" s="39">
        <f>SUM(H119:H128,R119:T128)-I129*30</f>
        <v>0</v>
      </c>
      <c r="J130" s="40"/>
      <c r="K130" s="41"/>
      <c r="L130" s="90" t="s">
        <v>3</v>
      </c>
      <c r="M130" s="91"/>
      <c r="N130" s="92">
        <f>IF(I130&gt;15,0.1,0)</f>
        <v>0</v>
      </c>
      <c r="O130" s="92"/>
      <c r="P130" s="92"/>
      <c r="Q130" s="92"/>
      <c r="R130" s="101"/>
      <c r="S130" s="102"/>
      <c r="T130" s="103"/>
      <c r="U130" s="117"/>
      <c r="V130" s="97" t="s">
        <v>66</v>
      </c>
      <c r="W130" s="97"/>
      <c r="X130" s="97"/>
      <c r="Y130" s="97"/>
      <c r="Z130" s="97"/>
      <c r="AA130" s="97"/>
      <c r="AB130" s="97"/>
      <c r="AC130" s="39">
        <f>SUM(AB119:AB128,AL119:AN128)-AC129*30</f>
        <v>0</v>
      </c>
      <c r="AD130" s="40"/>
      <c r="AE130" s="41"/>
      <c r="AF130" s="90" t="s">
        <v>3</v>
      </c>
      <c r="AG130" s="91"/>
      <c r="AH130" s="92">
        <f>IF(AC130&gt;15,0.1,0)</f>
        <v>0</v>
      </c>
      <c r="AI130" s="92"/>
      <c r="AJ130" s="92"/>
      <c r="AK130" s="92"/>
      <c r="AL130" s="101"/>
      <c r="AM130" s="102"/>
      <c r="AN130" s="103"/>
      <c r="AO130" s="67"/>
    </row>
    <row r="131" spans="1:41" ht="11.45" customHeight="1" x14ac:dyDescent="0.2">
      <c r="A131" s="66"/>
      <c r="B131" s="112" t="s">
        <v>69</v>
      </c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4"/>
      <c r="N131" s="121">
        <f>SUM(N129:O130)</f>
        <v>0</v>
      </c>
      <c r="O131" s="121"/>
      <c r="P131" s="121"/>
      <c r="Q131" s="121"/>
      <c r="R131" s="104"/>
      <c r="S131" s="105"/>
      <c r="T131" s="106"/>
      <c r="U131" s="117"/>
      <c r="V131" s="112" t="s">
        <v>70</v>
      </c>
      <c r="W131" s="113"/>
      <c r="X131" s="113"/>
      <c r="Y131" s="113"/>
      <c r="Z131" s="113"/>
      <c r="AA131" s="113"/>
      <c r="AB131" s="113"/>
      <c r="AC131" s="113"/>
      <c r="AD131" s="113"/>
      <c r="AE131" s="113"/>
      <c r="AF131" s="113"/>
      <c r="AG131" s="114"/>
      <c r="AH131" s="121">
        <f>SUM(AH129:AI130)</f>
        <v>0</v>
      </c>
      <c r="AI131" s="121"/>
      <c r="AJ131" s="121"/>
      <c r="AK131" s="121"/>
      <c r="AL131" s="104"/>
      <c r="AM131" s="105"/>
      <c r="AN131" s="106"/>
      <c r="AO131" s="67"/>
    </row>
    <row r="132" spans="1:41" ht="11.45" customHeight="1" x14ac:dyDescent="0.2">
      <c r="A132" s="66"/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27"/>
      <c r="V132" s="127"/>
      <c r="W132" s="127"/>
      <c r="X132" s="127"/>
      <c r="Y132" s="127"/>
      <c r="Z132" s="127"/>
      <c r="AA132" s="127"/>
      <c r="AB132" s="127"/>
      <c r="AC132" s="127"/>
      <c r="AD132" s="127"/>
      <c r="AE132" s="127"/>
      <c r="AF132" s="127"/>
      <c r="AG132" s="127"/>
      <c r="AH132" s="127"/>
      <c r="AI132" s="127"/>
      <c r="AJ132" s="127"/>
      <c r="AK132" s="127"/>
      <c r="AL132" s="127"/>
      <c r="AM132" s="127"/>
      <c r="AN132" s="127"/>
      <c r="AO132" s="67"/>
    </row>
    <row r="133" spans="1:41" ht="13.9" customHeight="1" x14ac:dyDescent="0.2">
      <c r="A133" s="66"/>
      <c r="B133" s="54" t="s">
        <v>101</v>
      </c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67"/>
    </row>
    <row r="134" spans="1:41" ht="55.15" customHeight="1" x14ac:dyDescent="0.2">
      <c r="A134" s="66"/>
      <c r="B134" s="128" t="s">
        <v>112</v>
      </c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129"/>
      <c r="V134" s="129"/>
      <c r="W134" s="129"/>
      <c r="X134" s="129"/>
      <c r="Y134" s="129"/>
      <c r="Z134" s="129"/>
      <c r="AA134" s="129"/>
      <c r="AB134" s="129"/>
      <c r="AC134" s="129"/>
      <c r="AD134" s="129"/>
      <c r="AE134" s="129"/>
      <c r="AF134" s="129"/>
      <c r="AG134" s="129"/>
      <c r="AH134" s="129"/>
      <c r="AI134" s="129"/>
      <c r="AJ134" s="129"/>
      <c r="AK134" s="129"/>
      <c r="AL134" s="129"/>
      <c r="AM134" s="129"/>
      <c r="AN134" s="130"/>
      <c r="AO134" s="67"/>
    </row>
    <row r="135" spans="1:41" ht="11.45" customHeight="1" x14ac:dyDescent="0.2">
      <c r="A135" s="66"/>
      <c r="B135" s="51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3"/>
      <c r="AO135" s="67"/>
    </row>
    <row r="136" spans="1:41" ht="18.600000000000001" customHeight="1" x14ac:dyDescent="0.2">
      <c r="A136" s="66"/>
      <c r="B136" s="54" t="s">
        <v>56</v>
      </c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116"/>
      <c r="V136" s="54" t="s">
        <v>58</v>
      </c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67"/>
    </row>
    <row r="137" spans="1:41" x14ac:dyDescent="0.2">
      <c r="A137" s="66"/>
      <c r="B137" s="56" t="s">
        <v>47</v>
      </c>
      <c r="C137" s="56"/>
      <c r="D137" s="56"/>
      <c r="E137" s="56" t="s">
        <v>48</v>
      </c>
      <c r="F137" s="56"/>
      <c r="G137" s="56"/>
      <c r="H137" s="9" t="s">
        <v>49</v>
      </c>
      <c r="I137" s="84"/>
      <c r="J137" s="84"/>
      <c r="K137" s="85"/>
      <c r="L137" s="56" t="s">
        <v>47</v>
      </c>
      <c r="M137" s="56"/>
      <c r="N137" s="56"/>
      <c r="O137" s="56" t="s">
        <v>48</v>
      </c>
      <c r="P137" s="56"/>
      <c r="Q137" s="56"/>
      <c r="R137" s="56" t="s">
        <v>49</v>
      </c>
      <c r="S137" s="56"/>
      <c r="T137" s="56"/>
      <c r="U137" s="117"/>
      <c r="V137" s="56" t="s">
        <v>47</v>
      </c>
      <c r="W137" s="56"/>
      <c r="X137" s="56"/>
      <c r="Y137" s="56" t="s">
        <v>48</v>
      </c>
      <c r="Z137" s="56"/>
      <c r="AA137" s="56"/>
      <c r="AB137" s="9" t="s">
        <v>49</v>
      </c>
      <c r="AC137" s="84"/>
      <c r="AD137" s="84"/>
      <c r="AE137" s="85"/>
      <c r="AF137" s="56" t="s">
        <v>47</v>
      </c>
      <c r="AG137" s="56"/>
      <c r="AH137" s="56"/>
      <c r="AI137" s="56" t="s">
        <v>48</v>
      </c>
      <c r="AJ137" s="56"/>
      <c r="AK137" s="56"/>
      <c r="AL137" s="56" t="s">
        <v>49</v>
      </c>
      <c r="AM137" s="56"/>
      <c r="AN137" s="56"/>
      <c r="AO137" s="67"/>
    </row>
    <row r="138" spans="1:41" x14ac:dyDescent="0.2">
      <c r="A138" s="66"/>
      <c r="B138" s="38"/>
      <c r="C138" s="38"/>
      <c r="D138" s="38"/>
      <c r="E138" s="38"/>
      <c r="F138" s="38"/>
      <c r="G138" s="38"/>
      <c r="H138" s="25">
        <f>IF(B138=0,0,DAYS360(B138,E138+1))</f>
        <v>0</v>
      </c>
      <c r="I138" s="86"/>
      <c r="J138" s="86"/>
      <c r="K138" s="87"/>
      <c r="L138" s="38"/>
      <c r="M138" s="38"/>
      <c r="N138" s="38"/>
      <c r="O138" s="38"/>
      <c r="P138" s="38"/>
      <c r="Q138" s="38"/>
      <c r="R138" s="55">
        <f t="shared" ref="R138:R147" si="24">IF(I138=0,0,DAYS360(I138,L138+1))</f>
        <v>0</v>
      </c>
      <c r="S138" s="55"/>
      <c r="T138" s="55"/>
      <c r="U138" s="117"/>
      <c r="V138" s="38"/>
      <c r="W138" s="38"/>
      <c r="X138" s="38"/>
      <c r="Y138" s="38"/>
      <c r="Z138" s="38"/>
      <c r="AA138" s="38"/>
      <c r="AB138" s="25">
        <f>IF(V138=0,0,DAYS360(V138,Y138+1))</f>
        <v>0</v>
      </c>
      <c r="AC138" s="86"/>
      <c r="AD138" s="86"/>
      <c r="AE138" s="87"/>
      <c r="AF138" s="38"/>
      <c r="AG138" s="38"/>
      <c r="AH138" s="38"/>
      <c r="AI138" s="38"/>
      <c r="AJ138" s="38"/>
      <c r="AK138" s="38"/>
      <c r="AL138" s="55">
        <f t="shared" ref="AL138:AL147" si="25">IF(AC138=0,0,DAYS360(AC138,AF138+1))</f>
        <v>0</v>
      </c>
      <c r="AM138" s="55"/>
      <c r="AN138" s="55"/>
      <c r="AO138" s="67"/>
    </row>
    <row r="139" spans="1:41" ht="11.45" customHeight="1" x14ac:dyDescent="0.2">
      <c r="A139" s="66"/>
      <c r="B139" s="38"/>
      <c r="C139" s="38"/>
      <c r="D139" s="38"/>
      <c r="E139" s="38"/>
      <c r="F139" s="38"/>
      <c r="G139" s="38"/>
      <c r="H139" s="25">
        <f t="shared" ref="H139:H147" si="26">IF(B139=0,0,DAYS360(B139,E139+1))</f>
        <v>0</v>
      </c>
      <c r="I139" s="86"/>
      <c r="J139" s="86"/>
      <c r="K139" s="87"/>
      <c r="L139" s="38"/>
      <c r="M139" s="38"/>
      <c r="N139" s="38"/>
      <c r="O139" s="38"/>
      <c r="P139" s="38"/>
      <c r="Q139" s="38"/>
      <c r="R139" s="55">
        <f t="shared" si="24"/>
        <v>0</v>
      </c>
      <c r="S139" s="55"/>
      <c r="T139" s="55"/>
      <c r="U139" s="117"/>
      <c r="V139" s="38"/>
      <c r="W139" s="38"/>
      <c r="X139" s="38"/>
      <c r="Y139" s="38"/>
      <c r="Z139" s="38"/>
      <c r="AA139" s="38"/>
      <c r="AB139" s="25">
        <f t="shared" ref="AB139:AB147" si="27">IF(V139=0,0,DAYS360(V139,Y139+1))</f>
        <v>0</v>
      </c>
      <c r="AC139" s="86"/>
      <c r="AD139" s="86"/>
      <c r="AE139" s="87"/>
      <c r="AF139" s="38"/>
      <c r="AG139" s="38"/>
      <c r="AH139" s="38"/>
      <c r="AI139" s="38"/>
      <c r="AJ139" s="38"/>
      <c r="AK139" s="38"/>
      <c r="AL139" s="55">
        <f t="shared" si="25"/>
        <v>0</v>
      </c>
      <c r="AM139" s="55"/>
      <c r="AN139" s="55"/>
      <c r="AO139" s="67"/>
    </row>
    <row r="140" spans="1:41" ht="11.45" customHeight="1" x14ac:dyDescent="0.2">
      <c r="A140" s="66"/>
      <c r="B140" s="38"/>
      <c r="C140" s="38"/>
      <c r="D140" s="38"/>
      <c r="E140" s="38"/>
      <c r="F140" s="38"/>
      <c r="G140" s="38"/>
      <c r="H140" s="25">
        <f t="shared" si="26"/>
        <v>0</v>
      </c>
      <c r="I140" s="86"/>
      <c r="J140" s="86"/>
      <c r="K140" s="87"/>
      <c r="L140" s="38"/>
      <c r="M140" s="38"/>
      <c r="N140" s="38"/>
      <c r="O140" s="38"/>
      <c r="P140" s="38"/>
      <c r="Q140" s="38"/>
      <c r="R140" s="55">
        <f t="shared" si="24"/>
        <v>0</v>
      </c>
      <c r="S140" s="55"/>
      <c r="T140" s="55"/>
      <c r="U140" s="117"/>
      <c r="V140" s="38"/>
      <c r="W140" s="38"/>
      <c r="X140" s="38"/>
      <c r="Y140" s="38"/>
      <c r="Z140" s="38"/>
      <c r="AA140" s="38"/>
      <c r="AB140" s="25">
        <f t="shared" si="27"/>
        <v>0</v>
      </c>
      <c r="AC140" s="86"/>
      <c r="AD140" s="86"/>
      <c r="AE140" s="87"/>
      <c r="AF140" s="38"/>
      <c r="AG140" s="38"/>
      <c r="AH140" s="38"/>
      <c r="AI140" s="38"/>
      <c r="AJ140" s="38"/>
      <c r="AK140" s="38"/>
      <c r="AL140" s="55">
        <f t="shared" si="25"/>
        <v>0</v>
      </c>
      <c r="AM140" s="55"/>
      <c r="AN140" s="55"/>
      <c r="AO140" s="67"/>
    </row>
    <row r="141" spans="1:41" ht="11.45" customHeight="1" x14ac:dyDescent="0.2">
      <c r="A141" s="66"/>
      <c r="B141" s="38"/>
      <c r="C141" s="38"/>
      <c r="D141" s="38"/>
      <c r="E141" s="38"/>
      <c r="F141" s="38"/>
      <c r="G141" s="38"/>
      <c r="H141" s="25">
        <f t="shared" si="26"/>
        <v>0</v>
      </c>
      <c r="I141" s="86"/>
      <c r="J141" s="86"/>
      <c r="K141" s="87"/>
      <c r="L141" s="38"/>
      <c r="M141" s="38"/>
      <c r="N141" s="38"/>
      <c r="O141" s="38"/>
      <c r="P141" s="38"/>
      <c r="Q141" s="38"/>
      <c r="R141" s="55">
        <f t="shared" si="24"/>
        <v>0</v>
      </c>
      <c r="S141" s="55"/>
      <c r="T141" s="55"/>
      <c r="U141" s="117"/>
      <c r="V141" s="38"/>
      <c r="W141" s="38"/>
      <c r="X141" s="38"/>
      <c r="Y141" s="38"/>
      <c r="Z141" s="38"/>
      <c r="AA141" s="38"/>
      <c r="AB141" s="25">
        <f t="shared" si="27"/>
        <v>0</v>
      </c>
      <c r="AC141" s="86"/>
      <c r="AD141" s="86"/>
      <c r="AE141" s="87"/>
      <c r="AF141" s="38"/>
      <c r="AG141" s="38"/>
      <c r="AH141" s="38"/>
      <c r="AI141" s="38"/>
      <c r="AJ141" s="38"/>
      <c r="AK141" s="38"/>
      <c r="AL141" s="55">
        <f t="shared" si="25"/>
        <v>0</v>
      </c>
      <c r="AM141" s="55"/>
      <c r="AN141" s="55"/>
      <c r="AO141" s="67"/>
    </row>
    <row r="142" spans="1:41" ht="11.45" customHeight="1" x14ac:dyDescent="0.2">
      <c r="A142" s="66"/>
      <c r="B142" s="38"/>
      <c r="C142" s="38"/>
      <c r="D142" s="38"/>
      <c r="E142" s="38"/>
      <c r="F142" s="38"/>
      <c r="G142" s="38"/>
      <c r="H142" s="25">
        <f t="shared" si="26"/>
        <v>0</v>
      </c>
      <c r="I142" s="86"/>
      <c r="J142" s="86"/>
      <c r="K142" s="87"/>
      <c r="L142" s="38"/>
      <c r="M142" s="38"/>
      <c r="N142" s="38"/>
      <c r="O142" s="38"/>
      <c r="P142" s="38"/>
      <c r="Q142" s="38"/>
      <c r="R142" s="55">
        <f t="shared" si="24"/>
        <v>0</v>
      </c>
      <c r="S142" s="55"/>
      <c r="T142" s="55"/>
      <c r="U142" s="117"/>
      <c r="V142" s="38"/>
      <c r="W142" s="38"/>
      <c r="X142" s="38"/>
      <c r="Y142" s="38"/>
      <c r="Z142" s="38"/>
      <c r="AA142" s="38"/>
      <c r="AB142" s="25">
        <f t="shared" si="27"/>
        <v>0</v>
      </c>
      <c r="AC142" s="86"/>
      <c r="AD142" s="86"/>
      <c r="AE142" s="87"/>
      <c r="AF142" s="38"/>
      <c r="AG142" s="38"/>
      <c r="AH142" s="38"/>
      <c r="AI142" s="38"/>
      <c r="AJ142" s="38"/>
      <c r="AK142" s="38"/>
      <c r="AL142" s="55">
        <f t="shared" si="25"/>
        <v>0</v>
      </c>
      <c r="AM142" s="55"/>
      <c r="AN142" s="55"/>
      <c r="AO142" s="67"/>
    </row>
    <row r="143" spans="1:41" ht="11.45" customHeight="1" x14ac:dyDescent="0.2">
      <c r="A143" s="66"/>
      <c r="B143" s="38"/>
      <c r="C143" s="38"/>
      <c r="D143" s="38"/>
      <c r="E143" s="38"/>
      <c r="F143" s="38"/>
      <c r="G143" s="38"/>
      <c r="H143" s="25">
        <f t="shared" si="26"/>
        <v>0</v>
      </c>
      <c r="I143" s="86"/>
      <c r="J143" s="86"/>
      <c r="K143" s="87"/>
      <c r="L143" s="38"/>
      <c r="M143" s="38"/>
      <c r="N143" s="38"/>
      <c r="O143" s="38"/>
      <c r="P143" s="38"/>
      <c r="Q143" s="38"/>
      <c r="R143" s="55">
        <f t="shared" si="24"/>
        <v>0</v>
      </c>
      <c r="S143" s="55"/>
      <c r="T143" s="55"/>
      <c r="U143" s="117"/>
      <c r="V143" s="38"/>
      <c r="W143" s="38"/>
      <c r="X143" s="38"/>
      <c r="Y143" s="38"/>
      <c r="Z143" s="38"/>
      <c r="AA143" s="38"/>
      <c r="AB143" s="25">
        <f t="shared" si="27"/>
        <v>0</v>
      </c>
      <c r="AC143" s="86"/>
      <c r="AD143" s="86"/>
      <c r="AE143" s="87"/>
      <c r="AF143" s="38"/>
      <c r="AG143" s="38"/>
      <c r="AH143" s="38"/>
      <c r="AI143" s="38"/>
      <c r="AJ143" s="38"/>
      <c r="AK143" s="38"/>
      <c r="AL143" s="55">
        <f t="shared" si="25"/>
        <v>0</v>
      </c>
      <c r="AM143" s="55"/>
      <c r="AN143" s="55"/>
      <c r="AO143" s="67"/>
    </row>
    <row r="144" spans="1:41" ht="11.45" customHeight="1" x14ac:dyDescent="0.2">
      <c r="A144" s="66"/>
      <c r="B144" s="38"/>
      <c r="C144" s="38"/>
      <c r="D144" s="38"/>
      <c r="E144" s="38"/>
      <c r="F144" s="38"/>
      <c r="G144" s="38"/>
      <c r="H144" s="25">
        <f t="shared" si="26"/>
        <v>0</v>
      </c>
      <c r="I144" s="86"/>
      <c r="J144" s="86"/>
      <c r="K144" s="87"/>
      <c r="L144" s="38"/>
      <c r="M144" s="38"/>
      <c r="N144" s="38"/>
      <c r="O144" s="38"/>
      <c r="P144" s="38"/>
      <c r="Q144" s="38"/>
      <c r="R144" s="55">
        <f t="shared" si="24"/>
        <v>0</v>
      </c>
      <c r="S144" s="55"/>
      <c r="T144" s="55"/>
      <c r="U144" s="117"/>
      <c r="V144" s="38"/>
      <c r="W144" s="38"/>
      <c r="X144" s="38"/>
      <c r="Y144" s="38"/>
      <c r="Z144" s="38"/>
      <c r="AA144" s="38"/>
      <c r="AB144" s="25">
        <f t="shared" si="27"/>
        <v>0</v>
      </c>
      <c r="AC144" s="86"/>
      <c r="AD144" s="86"/>
      <c r="AE144" s="87"/>
      <c r="AF144" s="38"/>
      <c r="AG144" s="38"/>
      <c r="AH144" s="38"/>
      <c r="AI144" s="38"/>
      <c r="AJ144" s="38"/>
      <c r="AK144" s="38"/>
      <c r="AL144" s="55">
        <f t="shared" si="25"/>
        <v>0</v>
      </c>
      <c r="AM144" s="55"/>
      <c r="AN144" s="55"/>
      <c r="AO144" s="67"/>
    </row>
    <row r="145" spans="1:41" ht="11.45" customHeight="1" x14ac:dyDescent="0.2">
      <c r="A145" s="66"/>
      <c r="B145" s="38"/>
      <c r="C145" s="38"/>
      <c r="D145" s="38"/>
      <c r="E145" s="38"/>
      <c r="F145" s="38"/>
      <c r="G145" s="38"/>
      <c r="H145" s="25">
        <f t="shared" si="26"/>
        <v>0</v>
      </c>
      <c r="I145" s="86"/>
      <c r="J145" s="86"/>
      <c r="K145" s="87"/>
      <c r="L145" s="38"/>
      <c r="M145" s="38"/>
      <c r="N145" s="38"/>
      <c r="O145" s="38"/>
      <c r="P145" s="38"/>
      <c r="Q145" s="38"/>
      <c r="R145" s="55">
        <f t="shared" si="24"/>
        <v>0</v>
      </c>
      <c r="S145" s="55"/>
      <c r="T145" s="55"/>
      <c r="U145" s="117"/>
      <c r="V145" s="38"/>
      <c r="W145" s="38"/>
      <c r="X145" s="38"/>
      <c r="Y145" s="38"/>
      <c r="Z145" s="38"/>
      <c r="AA145" s="38"/>
      <c r="AB145" s="25">
        <f t="shared" si="27"/>
        <v>0</v>
      </c>
      <c r="AC145" s="86"/>
      <c r="AD145" s="86"/>
      <c r="AE145" s="87"/>
      <c r="AF145" s="38"/>
      <c r="AG145" s="38"/>
      <c r="AH145" s="38"/>
      <c r="AI145" s="38"/>
      <c r="AJ145" s="38"/>
      <c r="AK145" s="38"/>
      <c r="AL145" s="55">
        <f t="shared" si="25"/>
        <v>0</v>
      </c>
      <c r="AM145" s="55"/>
      <c r="AN145" s="55"/>
      <c r="AO145" s="67"/>
    </row>
    <row r="146" spans="1:41" ht="11.45" customHeight="1" x14ac:dyDescent="0.2">
      <c r="A146" s="66"/>
      <c r="B146" s="38"/>
      <c r="C146" s="38"/>
      <c r="D146" s="38"/>
      <c r="E146" s="38"/>
      <c r="F146" s="38"/>
      <c r="G146" s="38"/>
      <c r="H146" s="25">
        <f t="shared" si="26"/>
        <v>0</v>
      </c>
      <c r="I146" s="86"/>
      <c r="J146" s="86"/>
      <c r="K146" s="87"/>
      <c r="L146" s="38"/>
      <c r="M146" s="38"/>
      <c r="N146" s="38"/>
      <c r="O146" s="38"/>
      <c r="P146" s="38"/>
      <c r="Q146" s="38"/>
      <c r="R146" s="55">
        <f t="shared" si="24"/>
        <v>0</v>
      </c>
      <c r="S146" s="55"/>
      <c r="T146" s="55"/>
      <c r="U146" s="117"/>
      <c r="V146" s="38"/>
      <c r="W146" s="38"/>
      <c r="X146" s="38"/>
      <c r="Y146" s="38"/>
      <c r="Z146" s="38"/>
      <c r="AA146" s="38"/>
      <c r="AB146" s="25">
        <f t="shared" si="27"/>
        <v>0</v>
      </c>
      <c r="AC146" s="86"/>
      <c r="AD146" s="86"/>
      <c r="AE146" s="87"/>
      <c r="AF146" s="38"/>
      <c r="AG146" s="38"/>
      <c r="AH146" s="38"/>
      <c r="AI146" s="38"/>
      <c r="AJ146" s="38"/>
      <c r="AK146" s="38"/>
      <c r="AL146" s="55">
        <f t="shared" si="25"/>
        <v>0</v>
      </c>
      <c r="AM146" s="55"/>
      <c r="AN146" s="55"/>
      <c r="AO146" s="67"/>
    </row>
    <row r="147" spans="1:41" ht="11.45" customHeight="1" x14ac:dyDescent="0.2">
      <c r="A147" s="66"/>
      <c r="B147" s="38"/>
      <c r="C147" s="38"/>
      <c r="D147" s="38"/>
      <c r="E147" s="38"/>
      <c r="F147" s="38"/>
      <c r="G147" s="38"/>
      <c r="H147" s="25">
        <f t="shared" si="26"/>
        <v>0</v>
      </c>
      <c r="I147" s="88"/>
      <c r="J147" s="88"/>
      <c r="K147" s="89"/>
      <c r="L147" s="38"/>
      <c r="M147" s="38"/>
      <c r="N147" s="38"/>
      <c r="O147" s="38"/>
      <c r="P147" s="38"/>
      <c r="Q147" s="38"/>
      <c r="R147" s="55">
        <f t="shared" si="24"/>
        <v>0</v>
      </c>
      <c r="S147" s="55"/>
      <c r="T147" s="55"/>
      <c r="U147" s="117"/>
      <c r="V147" s="38"/>
      <c r="W147" s="38"/>
      <c r="X147" s="38"/>
      <c r="Y147" s="38"/>
      <c r="Z147" s="38"/>
      <c r="AA147" s="38"/>
      <c r="AB147" s="25">
        <f t="shared" si="27"/>
        <v>0</v>
      </c>
      <c r="AC147" s="88"/>
      <c r="AD147" s="88"/>
      <c r="AE147" s="89"/>
      <c r="AF147" s="38"/>
      <c r="AG147" s="38"/>
      <c r="AH147" s="38"/>
      <c r="AI147" s="38"/>
      <c r="AJ147" s="38"/>
      <c r="AK147" s="38"/>
      <c r="AL147" s="55">
        <f t="shared" si="25"/>
        <v>0</v>
      </c>
      <c r="AM147" s="55"/>
      <c r="AN147" s="55"/>
      <c r="AO147" s="67"/>
    </row>
    <row r="148" spans="1:41" ht="11.45" customHeight="1" x14ac:dyDescent="0.2">
      <c r="A148" s="66"/>
      <c r="B148" s="97" t="s">
        <v>55</v>
      </c>
      <c r="C148" s="97"/>
      <c r="D148" s="97"/>
      <c r="E148" s="97"/>
      <c r="F148" s="97"/>
      <c r="G148" s="97"/>
      <c r="H148" s="97"/>
      <c r="I148" s="39">
        <f>INT(SUM(H138:H147,R138:T147,AL138:AN147)/30)</f>
        <v>0</v>
      </c>
      <c r="J148" s="40"/>
      <c r="K148" s="41"/>
      <c r="L148" s="97" t="s">
        <v>3</v>
      </c>
      <c r="M148" s="97"/>
      <c r="N148" s="131">
        <f>I148*0.05</f>
        <v>0</v>
      </c>
      <c r="O148" s="131"/>
      <c r="P148" s="131"/>
      <c r="Q148" s="131"/>
      <c r="R148" s="98"/>
      <c r="S148" s="99"/>
      <c r="T148" s="100"/>
      <c r="U148" s="117"/>
      <c r="V148" s="90" t="s">
        <v>59</v>
      </c>
      <c r="W148" s="111"/>
      <c r="X148" s="111"/>
      <c r="Y148" s="111"/>
      <c r="Z148" s="111"/>
      <c r="AA148" s="111"/>
      <c r="AB148" s="91"/>
      <c r="AC148" s="39">
        <f>INT(SUM(AB138:AB147,AL138:AN147,)/30)</f>
        <v>0</v>
      </c>
      <c r="AD148" s="40"/>
      <c r="AE148" s="41"/>
      <c r="AF148" s="90" t="s">
        <v>3</v>
      </c>
      <c r="AG148" s="91"/>
      <c r="AH148" s="131">
        <f>AC148*0.05</f>
        <v>0</v>
      </c>
      <c r="AI148" s="131"/>
      <c r="AJ148" s="131"/>
      <c r="AK148" s="131"/>
      <c r="AL148" s="98"/>
      <c r="AM148" s="99"/>
      <c r="AN148" s="100"/>
      <c r="AO148" s="67"/>
    </row>
    <row r="149" spans="1:41" ht="11.45" customHeight="1" x14ac:dyDescent="0.2">
      <c r="A149" s="66"/>
      <c r="B149" s="97" t="s">
        <v>57</v>
      </c>
      <c r="C149" s="97"/>
      <c r="D149" s="97"/>
      <c r="E149" s="97"/>
      <c r="F149" s="97"/>
      <c r="G149" s="97"/>
      <c r="H149" s="97"/>
      <c r="I149" s="39">
        <f>SUM(H138:H147,R138:T147,)-I148*30</f>
        <v>0</v>
      </c>
      <c r="J149" s="40"/>
      <c r="K149" s="41"/>
      <c r="L149" s="90" t="s">
        <v>3</v>
      </c>
      <c r="M149" s="91"/>
      <c r="N149" s="131">
        <f>IF(I149&gt;15,0.05,0)</f>
        <v>0</v>
      </c>
      <c r="O149" s="131"/>
      <c r="P149" s="131"/>
      <c r="Q149" s="131"/>
      <c r="R149" s="101"/>
      <c r="S149" s="102"/>
      <c r="T149" s="103"/>
      <c r="U149" s="117"/>
      <c r="V149" s="90" t="s">
        <v>60</v>
      </c>
      <c r="W149" s="111"/>
      <c r="X149" s="111"/>
      <c r="Y149" s="111"/>
      <c r="Z149" s="111"/>
      <c r="AA149" s="111"/>
      <c r="AB149" s="91"/>
      <c r="AC149" s="39">
        <f>SUM(AB138:AB147,AL138:AN147)-AC148*30</f>
        <v>0</v>
      </c>
      <c r="AD149" s="40"/>
      <c r="AE149" s="41"/>
      <c r="AF149" s="90" t="s">
        <v>3</v>
      </c>
      <c r="AG149" s="91"/>
      <c r="AH149" s="131">
        <f>IF(AC149&gt;15,0.05,0)</f>
        <v>0</v>
      </c>
      <c r="AI149" s="131"/>
      <c r="AJ149" s="131"/>
      <c r="AK149" s="131"/>
      <c r="AL149" s="101"/>
      <c r="AM149" s="102"/>
      <c r="AN149" s="103"/>
      <c r="AO149" s="67"/>
    </row>
    <row r="150" spans="1:41" ht="11.45" customHeight="1" x14ac:dyDescent="0.2">
      <c r="A150" s="66"/>
      <c r="B150" s="112" t="s">
        <v>68</v>
      </c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4"/>
      <c r="N150" s="132">
        <f>SUM(N148:O149)</f>
        <v>0</v>
      </c>
      <c r="O150" s="132"/>
      <c r="P150" s="132"/>
      <c r="Q150" s="132"/>
      <c r="R150" s="104"/>
      <c r="S150" s="105"/>
      <c r="T150" s="106"/>
      <c r="U150" s="117"/>
      <c r="V150" s="122" t="s">
        <v>67</v>
      </c>
      <c r="W150" s="123"/>
      <c r="X150" s="123"/>
      <c r="Y150" s="123"/>
      <c r="Z150" s="123"/>
      <c r="AA150" s="123"/>
      <c r="AB150" s="123"/>
      <c r="AC150" s="123"/>
      <c r="AD150" s="123"/>
      <c r="AE150" s="123"/>
      <c r="AF150" s="123"/>
      <c r="AG150" s="124"/>
      <c r="AH150" s="132">
        <f>SUM(AH148:AI149)</f>
        <v>0</v>
      </c>
      <c r="AI150" s="132"/>
      <c r="AJ150" s="132"/>
      <c r="AK150" s="132"/>
      <c r="AL150" s="104"/>
      <c r="AM150" s="105"/>
      <c r="AN150" s="106"/>
      <c r="AO150" s="67"/>
    </row>
    <row r="151" spans="1:41" ht="11.45" customHeight="1" x14ac:dyDescent="0.2">
      <c r="A151" s="66"/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51"/>
      <c r="U151" s="117"/>
      <c r="V151" s="53"/>
      <c r="W151" s="125"/>
      <c r="X151" s="125"/>
      <c r="Y151" s="125"/>
      <c r="Z151" s="125"/>
      <c r="AA151" s="125"/>
      <c r="AB151" s="125"/>
      <c r="AC151" s="125"/>
      <c r="AD151" s="125"/>
      <c r="AE151" s="125"/>
      <c r="AF151" s="125"/>
      <c r="AG151" s="125"/>
      <c r="AH151" s="125"/>
      <c r="AI151" s="125"/>
      <c r="AJ151" s="125"/>
      <c r="AK151" s="125"/>
      <c r="AL151" s="125"/>
      <c r="AM151" s="125"/>
      <c r="AN151" s="125"/>
      <c r="AO151" s="67"/>
    </row>
    <row r="152" spans="1:41" ht="18.600000000000001" customHeight="1" x14ac:dyDescent="0.2">
      <c r="A152" s="66"/>
      <c r="B152" s="54" t="s">
        <v>61</v>
      </c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117"/>
      <c r="V152" s="54" t="s">
        <v>62</v>
      </c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67"/>
    </row>
    <row r="153" spans="1:41" x14ac:dyDescent="0.2">
      <c r="A153" s="66"/>
      <c r="B153" s="56" t="s">
        <v>47</v>
      </c>
      <c r="C153" s="56"/>
      <c r="D153" s="56"/>
      <c r="E153" s="56" t="s">
        <v>48</v>
      </c>
      <c r="F153" s="56"/>
      <c r="G153" s="56"/>
      <c r="H153" s="9" t="s">
        <v>49</v>
      </c>
      <c r="I153" s="84"/>
      <c r="J153" s="84"/>
      <c r="K153" s="85"/>
      <c r="L153" s="56" t="s">
        <v>47</v>
      </c>
      <c r="M153" s="56"/>
      <c r="N153" s="56"/>
      <c r="O153" s="56" t="s">
        <v>48</v>
      </c>
      <c r="P153" s="56"/>
      <c r="Q153" s="56"/>
      <c r="R153" s="56" t="s">
        <v>49</v>
      </c>
      <c r="S153" s="56"/>
      <c r="T153" s="56"/>
      <c r="U153" s="117"/>
      <c r="V153" s="56" t="s">
        <v>47</v>
      </c>
      <c r="W153" s="56"/>
      <c r="X153" s="56"/>
      <c r="Y153" s="56" t="s">
        <v>48</v>
      </c>
      <c r="Z153" s="56"/>
      <c r="AA153" s="56"/>
      <c r="AB153" s="9" t="s">
        <v>49</v>
      </c>
      <c r="AC153" s="84"/>
      <c r="AD153" s="84"/>
      <c r="AE153" s="85"/>
      <c r="AF153" s="56" t="s">
        <v>47</v>
      </c>
      <c r="AG153" s="56"/>
      <c r="AH153" s="56"/>
      <c r="AI153" s="56" t="s">
        <v>48</v>
      </c>
      <c r="AJ153" s="56"/>
      <c r="AK153" s="56"/>
      <c r="AL153" s="56" t="s">
        <v>49</v>
      </c>
      <c r="AM153" s="56"/>
      <c r="AN153" s="56"/>
      <c r="AO153" s="67"/>
    </row>
    <row r="154" spans="1:41" x14ac:dyDescent="0.2">
      <c r="A154" s="66"/>
      <c r="B154" s="38"/>
      <c r="C154" s="38"/>
      <c r="D154" s="38"/>
      <c r="E154" s="38"/>
      <c r="F154" s="38"/>
      <c r="G154" s="38"/>
      <c r="H154" s="25">
        <f>IF(B154=0,0,DAYS360(B154,E154+1))</f>
        <v>0</v>
      </c>
      <c r="I154" s="86"/>
      <c r="J154" s="86"/>
      <c r="K154" s="87"/>
      <c r="L154" s="38"/>
      <c r="M154" s="38"/>
      <c r="N154" s="38"/>
      <c r="O154" s="38"/>
      <c r="P154" s="38"/>
      <c r="Q154" s="38"/>
      <c r="R154" s="126">
        <f t="shared" ref="R154:R163" si="28">IF(I154=0,0,DAYS360(I154,L154+1))</f>
        <v>0</v>
      </c>
      <c r="S154" s="126"/>
      <c r="T154" s="126"/>
      <c r="U154" s="117"/>
      <c r="V154" s="38"/>
      <c r="W154" s="38"/>
      <c r="X154" s="38"/>
      <c r="Y154" s="38"/>
      <c r="Z154" s="38"/>
      <c r="AA154" s="38"/>
      <c r="AB154" s="25">
        <f>IF(V154=0,0,DAYS360(V154,Y154+1))</f>
        <v>0</v>
      </c>
      <c r="AC154" s="86"/>
      <c r="AD154" s="86"/>
      <c r="AE154" s="87"/>
      <c r="AF154" s="38"/>
      <c r="AG154" s="38"/>
      <c r="AH154" s="38"/>
      <c r="AI154" s="38"/>
      <c r="AJ154" s="38"/>
      <c r="AK154" s="38"/>
      <c r="AL154" s="55">
        <f t="shared" ref="AL154:AL163" si="29">IF(AC154=0,0,DAYS360(AC154,AF154+1))</f>
        <v>0</v>
      </c>
      <c r="AM154" s="55"/>
      <c r="AN154" s="55"/>
      <c r="AO154" s="67"/>
    </row>
    <row r="155" spans="1:41" ht="11.45" customHeight="1" x14ac:dyDescent="0.2">
      <c r="A155" s="66"/>
      <c r="B155" s="38"/>
      <c r="C155" s="38"/>
      <c r="D155" s="38"/>
      <c r="E155" s="38"/>
      <c r="F155" s="38"/>
      <c r="G155" s="38"/>
      <c r="H155" s="25">
        <f t="shared" ref="H155:H163" si="30">IF(B155=0,0,DAYS360(B155,E155+1))</f>
        <v>0</v>
      </c>
      <c r="I155" s="86"/>
      <c r="J155" s="86"/>
      <c r="K155" s="87"/>
      <c r="L155" s="38"/>
      <c r="M155" s="38"/>
      <c r="N155" s="38"/>
      <c r="O155" s="38"/>
      <c r="P155" s="38"/>
      <c r="Q155" s="38"/>
      <c r="R155" s="126">
        <f t="shared" si="28"/>
        <v>0</v>
      </c>
      <c r="S155" s="126"/>
      <c r="T155" s="126"/>
      <c r="U155" s="117"/>
      <c r="V155" s="38"/>
      <c r="W155" s="38"/>
      <c r="X155" s="38"/>
      <c r="Y155" s="38"/>
      <c r="Z155" s="38"/>
      <c r="AA155" s="38"/>
      <c r="AB155" s="25">
        <f t="shared" ref="AB155:AB163" si="31">IF(V155=0,0,DAYS360(V155,Y155+1))</f>
        <v>0</v>
      </c>
      <c r="AC155" s="86"/>
      <c r="AD155" s="86"/>
      <c r="AE155" s="87"/>
      <c r="AF155" s="38"/>
      <c r="AG155" s="38"/>
      <c r="AH155" s="38"/>
      <c r="AI155" s="38"/>
      <c r="AJ155" s="38"/>
      <c r="AK155" s="38"/>
      <c r="AL155" s="55">
        <f t="shared" si="29"/>
        <v>0</v>
      </c>
      <c r="AM155" s="55"/>
      <c r="AN155" s="55"/>
      <c r="AO155" s="67"/>
    </row>
    <row r="156" spans="1:41" ht="11.45" customHeight="1" x14ac:dyDescent="0.2">
      <c r="A156" s="66"/>
      <c r="B156" s="38"/>
      <c r="C156" s="38"/>
      <c r="D156" s="38"/>
      <c r="E156" s="38"/>
      <c r="F156" s="38"/>
      <c r="G156" s="38"/>
      <c r="H156" s="25">
        <f t="shared" si="30"/>
        <v>0</v>
      </c>
      <c r="I156" s="86"/>
      <c r="J156" s="86"/>
      <c r="K156" s="87"/>
      <c r="L156" s="38"/>
      <c r="M156" s="38"/>
      <c r="N156" s="38"/>
      <c r="O156" s="38"/>
      <c r="P156" s="38"/>
      <c r="Q156" s="38"/>
      <c r="R156" s="126">
        <f t="shared" si="28"/>
        <v>0</v>
      </c>
      <c r="S156" s="126"/>
      <c r="T156" s="126"/>
      <c r="U156" s="117"/>
      <c r="V156" s="38"/>
      <c r="W156" s="38"/>
      <c r="X156" s="38"/>
      <c r="Y156" s="38"/>
      <c r="Z156" s="38"/>
      <c r="AA156" s="38"/>
      <c r="AB156" s="25">
        <f t="shared" si="31"/>
        <v>0</v>
      </c>
      <c r="AC156" s="86"/>
      <c r="AD156" s="86"/>
      <c r="AE156" s="87"/>
      <c r="AF156" s="38"/>
      <c r="AG156" s="38"/>
      <c r="AH156" s="38"/>
      <c r="AI156" s="38"/>
      <c r="AJ156" s="38"/>
      <c r="AK156" s="38"/>
      <c r="AL156" s="55">
        <f t="shared" si="29"/>
        <v>0</v>
      </c>
      <c r="AM156" s="55"/>
      <c r="AN156" s="55"/>
      <c r="AO156" s="67"/>
    </row>
    <row r="157" spans="1:41" ht="11.45" customHeight="1" x14ac:dyDescent="0.2">
      <c r="A157" s="66"/>
      <c r="B157" s="38"/>
      <c r="C157" s="38"/>
      <c r="D157" s="38"/>
      <c r="E157" s="38"/>
      <c r="F157" s="38"/>
      <c r="G157" s="38"/>
      <c r="H157" s="25">
        <f t="shared" si="30"/>
        <v>0</v>
      </c>
      <c r="I157" s="86"/>
      <c r="J157" s="86"/>
      <c r="K157" s="87"/>
      <c r="L157" s="38"/>
      <c r="M157" s="38"/>
      <c r="N157" s="38"/>
      <c r="O157" s="38"/>
      <c r="P157" s="38"/>
      <c r="Q157" s="38"/>
      <c r="R157" s="126">
        <f t="shared" si="28"/>
        <v>0</v>
      </c>
      <c r="S157" s="126"/>
      <c r="T157" s="126"/>
      <c r="U157" s="117"/>
      <c r="V157" s="38"/>
      <c r="W157" s="38"/>
      <c r="X157" s="38"/>
      <c r="Y157" s="38"/>
      <c r="Z157" s="38"/>
      <c r="AA157" s="38"/>
      <c r="AB157" s="25">
        <f t="shared" si="31"/>
        <v>0</v>
      </c>
      <c r="AC157" s="86"/>
      <c r="AD157" s="86"/>
      <c r="AE157" s="87"/>
      <c r="AF157" s="38"/>
      <c r="AG157" s="38"/>
      <c r="AH157" s="38"/>
      <c r="AI157" s="38"/>
      <c r="AJ157" s="38"/>
      <c r="AK157" s="38"/>
      <c r="AL157" s="55">
        <f t="shared" si="29"/>
        <v>0</v>
      </c>
      <c r="AM157" s="55"/>
      <c r="AN157" s="55"/>
      <c r="AO157" s="67"/>
    </row>
    <row r="158" spans="1:41" ht="11.45" customHeight="1" x14ac:dyDescent="0.2">
      <c r="A158" s="66"/>
      <c r="B158" s="38"/>
      <c r="C158" s="38"/>
      <c r="D158" s="38"/>
      <c r="E158" s="38"/>
      <c r="F158" s="38"/>
      <c r="G158" s="38"/>
      <c r="H158" s="25">
        <f t="shared" si="30"/>
        <v>0</v>
      </c>
      <c r="I158" s="86"/>
      <c r="J158" s="86"/>
      <c r="K158" s="87"/>
      <c r="L158" s="38"/>
      <c r="M158" s="38"/>
      <c r="N158" s="38"/>
      <c r="O158" s="38"/>
      <c r="P158" s="38"/>
      <c r="Q158" s="38"/>
      <c r="R158" s="126">
        <f t="shared" si="28"/>
        <v>0</v>
      </c>
      <c r="S158" s="126"/>
      <c r="T158" s="126"/>
      <c r="U158" s="117"/>
      <c r="V158" s="38"/>
      <c r="W158" s="38"/>
      <c r="X158" s="38"/>
      <c r="Y158" s="38"/>
      <c r="Z158" s="38"/>
      <c r="AA158" s="38"/>
      <c r="AB158" s="25">
        <f t="shared" si="31"/>
        <v>0</v>
      </c>
      <c r="AC158" s="86"/>
      <c r="AD158" s="86"/>
      <c r="AE158" s="87"/>
      <c r="AF158" s="38"/>
      <c r="AG158" s="38"/>
      <c r="AH158" s="38"/>
      <c r="AI158" s="38"/>
      <c r="AJ158" s="38"/>
      <c r="AK158" s="38"/>
      <c r="AL158" s="55">
        <f t="shared" si="29"/>
        <v>0</v>
      </c>
      <c r="AM158" s="55"/>
      <c r="AN158" s="55"/>
      <c r="AO158" s="67"/>
    </row>
    <row r="159" spans="1:41" ht="11.45" customHeight="1" x14ac:dyDescent="0.2">
      <c r="A159" s="66"/>
      <c r="B159" s="38"/>
      <c r="C159" s="38"/>
      <c r="D159" s="38"/>
      <c r="E159" s="38"/>
      <c r="F159" s="38"/>
      <c r="G159" s="38"/>
      <c r="H159" s="25">
        <f t="shared" si="30"/>
        <v>0</v>
      </c>
      <c r="I159" s="86"/>
      <c r="J159" s="86"/>
      <c r="K159" s="87"/>
      <c r="L159" s="38"/>
      <c r="M159" s="38"/>
      <c r="N159" s="38"/>
      <c r="O159" s="38"/>
      <c r="P159" s="38"/>
      <c r="Q159" s="38"/>
      <c r="R159" s="126">
        <f t="shared" si="28"/>
        <v>0</v>
      </c>
      <c r="S159" s="126"/>
      <c r="T159" s="126"/>
      <c r="U159" s="117"/>
      <c r="V159" s="38"/>
      <c r="W159" s="38"/>
      <c r="X159" s="38"/>
      <c r="Y159" s="38"/>
      <c r="Z159" s="38"/>
      <c r="AA159" s="38"/>
      <c r="AB159" s="25">
        <f t="shared" si="31"/>
        <v>0</v>
      </c>
      <c r="AC159" s="86"/>
      <c r="AD159" s="86"/>
      <c r="AE159" s="87"/>
      <c r="AF159" s="38"/>
      <c r="AG159" s="38"/>
      <c r="AH159" s="38"/>
      <c r="AI159" s="38"/>
      <c r="AJ159" s="38"/>
      <c r="AK159" s="38"/>
      <c r="AL159" s="55">
        <f t="shared" si="29"/>
        <v>0</v>
      </c>
      <c r="AM159" s="55"/>
      <c r="AN159" s="55"/>
      <c r="AO159" s="67"/>
    </row>
    <row r="160" spans="1:41" ht="11.45" customHeight="1" x14ac:dyDescent="0.2">
      <c r="A160" s="66"/>
      <c r="B160" s="38"/>
      <c r="C160" s="38"/>
      <c r="D160" s="38"/>
      <c r="E160" s="38"/>
      <c r="F160" s="38"/>
      <c r="G160" s="38"/>
      <c r="H160" s="25">
        <f t="shared" si="30"/>
        <v>0</v>
      </c>
      <c r="I160" s="86"/>
      <c r="J160" s="86"/>
      <c r="K160" s="87"/>
      <c r="L160" s="38"/>
      <c r="M160" s="38"/>
      <c r="N160" s="38"/>
      <c r="O160" s="38"/>
      <c r="P160" s="38"/>
      <c r="Q160" s="38"/>
      <c r="R160" s="126">
        <f t="shared" si="28"/>
        <v>0</v>
      </c>
      <c r="S160" s="126"/>
      <c r="T160" s="126"/>
      <c r="U160" s="117"/>
      <c r="V160" s="38"/>
      <c r="W160" s="38"/>
      <c r="X160" s="38"/>
      <c r="Y160" s="38"/>
      <c r="Z160" s="38"/>
      <c r="AA160" s="38"/>
      <c r="AB160" s="25">
        <f t="shared" si="31"/>
        <v>0</v>
      </c>
      <c r="AC160" s="86"/>
      <c r="AD160" s="86"/>
      <c r="AE160" s="87"/>
      <c r="AF160" s="38"/>
      <c r="AG160" s="38"/>
      <c r="AH160" s="38"/>
      <c r="AI160" s="38"/>
      <c r="AJ160" s="38"/>
      <c r="AK160" s="38"/>
      <c r="AL160" s="55">
        <f t="shared" si="29"/>
        <v>0</v>
      </c>
      <c r="AM160" s="55"/>
      <c r="AN160" s="55"/>
      <c r="AO160" s="67"/>
    </row>
    <row r="161" spans="1:41" ht="11.45" customHeight="1" x14ac:dyDescent="0.2">
      <c r="A161" s="66"/>
      <c r="B161" s="38"/>
      <c r="C161" s="38"/>
      <c r="D161" s="38"/>
      <c r="E161" s="38"/>
      <c r="F161" s="38"/>
      <c r="G161" s="38"/>
      <c r="H161" s="25">
        <f t="shared" si="30"/>
        <v>0</v>
      </c>
      <c r="I161" s="86"/>
      <c r="J161" s="86"/>
      <c r="K161" s="87"/>
      <c r="L161" s="38"/>
      <c r="M161" s="38"/>
      <c r="N161" s="38"/>
      <c r="O161" s="38"/>
      <c r="P161" s="38"/>
      <c r="Q161" s="38"/>
      <c r="R161" s="126">
        <f t="shared" si="28"/>
        <v>0</v>
      </c>
      <c r="S161" s="126"/>
      <c r="T161" s="126"/>
      <c r="U161" s="117"/>
      <c r="V161" s="38"/>
      <c r="W161" s="38"/>
      <c r="X161" s="38"/>
      <c r="Y161" s="38"/>
      <c r="Z161" s="38"/>
      <c r="AA161" s="38"/>
      <c r="AB161" s="25">
        <f t="shared" si="31"/>
        <v>0</v>
      </c>
      <c r="AC161" s="86"/>
      <c r="AD161" s="86"/>
      <c r="AE161" s="87"/>
      <c r="AF161" s="38"/>
      <c r="AG161" s="38"/>
      <c r="AH161" s="38"/>
      <c r="AI161" s="38"/>
      <c r="AJ161" s="38"/>
      <c r="AK161" s="38"/>
      <c r="AL161" s="55">
        <f t="shared" si="29"/>
        <v>0</v>
      </c>
      <c r="AM161" s="55"/>
      <c r="AN161" s="55"/>
      <c r="AO161" s="67"/>
    </row>
    <row r="162" spans="1:41" ht="11.45" customHeight="1" x14ac:dyDescent="0.2">
      <c r="A162" s="66"/>
      <c r="B162" s="38"/>
      <c r="C162" s="38"/>
      <c r="D162" s="38"/>
      <c r="E162" s="38"/>
      <c r="F162" s="38"/>
      <c r="G162" s="38"/>
      <c r="H162" s="25">
        <f t="shared" si="30"/>
        <v>0</v>
      </c>
      <c r="I162" s="86"/>
      <c r="J162" s="86"/>
      <c r="K162" s="87"/>
      <c r="L162" s="38"/>
      <c r="M162" s="38"/>
      <c r="N162" s="38"/>
      <c r="O162" s="38"/>
      <c r="P162" s="38"/>
      <c r="Q162" s="38"/>
      <c r="R162" s="126">
        <f t="shared" si="28"/>
        <v>0</v>
      </c>
      <c r="S162" s="126"/>
      <c r="T162" s="126"/>
      <c r="U162" s="117"/>
      <c r="V162" s="38"/>
      <c r="W162" s="38"/>
      <c r="X162" s="38"/>
      <c r="Y162" s="38"/>
      <c r="Z162" s="38"/>
      <c r="AA162" s="38"/>
      <c r="AB162" s="25">
        <f t="shared" si="31"/>
        <v>0</v>
      </c>
      <c r="AC162" s="86"/>
      <c r="AD162" s="86"/>
      <c r="AE162" s="87"/>
      <c r="AF162" s="38"/>
      <c r="AG162" s="38"/>
      <c r="AH162" s="38"/>
      <c r="AI162" s="38"/>
      <c r="AJ162" s="38"/>
      <c r="AK162" s="38"/>
      <c r="AL162" s="55">
        <f t="shared" si="29"/>
        <v>0</v>
      </c>
      <c r="AM162" s="55"/>
      <c r="AN162" s="55"/>
      <c r="AO162" s="67"/>
    </row>
    <row r="163" spans="1:41" ht="11.45" customHeight="1" x14ac:dyDescent="0.2">
      <c r="A163" s="66"/>
      <c r="B163" s="38"/>
      <c r="C163" s="38"/>
      <c r="D163" s="38"/>
      <c r="E163" s="38"/>
      <c r="F163" s="38"/>
      <c r="G163" s="38"/>
      <c r="H163" s="25">
        <f t="shared" si="30"/>
        <v>0</v>
      </c>
      <c r="I163" s="88"/>
      <c r="J163" s="88"/>
      <c r="K163" s="89"/>
      <c r="L163" s="38"/>
      <c r="M163" s="38"/>
      <c r="N163" s="38"/>
      <c r="O163" s="38"/>
      <c r="P163" s="38"/>
      <c r="Q163" s="38"/>
      <c r="R163" s="126">
        <f t="shared" si="28"/>
        <v>0</v>
      </c>
      <c r="S163" s="126"/>
      <c r="T163" s="126"/>
      <c r="U163" s="117"/>
      <c r="V163" s="38"/>
      <c r="W163" s="38"/>
      <c r="X163" s="38"/>
      <c r="Y163" s="38"/>
      <c r="Z163" s="38"/>
      <c r="AA163" s="38"/>
      <c r="AB163" s="25">
        <f t="shared" si="31"/>
        <v>0</v>
      </c>
      <c r="AC163" s="88"/>
      <c r="AD163" s="88"/>
      <c r="AE163" s="89"/>
      <c r="AF163" s="38"/>
      <c r="AG163" s="38"/>
      <c r="AH163" s="38"/>
      <c r="AI163" s="38"/>
      <c r="AJ163" s="38"/>
      <c r="AK163" s="38"/>
      <c r="AL163" s="55">
        <f t="shared" si="29"/>
        <v>0</v>
      </c>
      <c r="AM163" s="55"/>
      <c r="AN163" s="55"/>
      <c r="AO163" s="67"/>
    </row>
    <row r="164" spans="1:41" ht="11.45" customHeight="1" x14ac:dyDescent="0.2">
      <c r="A164" s="66"/>
      <c r="B164" s="97" t="s">
        <v>63</v>
      </c>
      <c r="C164" s="97"/>
      <c r="D164" s="97"/>
      <c r="E164" s="97"/>
      <c r="F164" s="97"/>
      <c r="G164" s="97"/>
      <c r="H164" s="97"/>
      <c r="I164" s="39">
        <f>INT(SUM(H154:H163,R154:T163,)/30)</f>
        <v>0</v>
      </c>
      <c r="J164" s="40"/>
      <c r="K164" s="41"/>
      <c r="L164" s="97" t="s">
        <v>3</v>
      </c>
      <c r="M164" s="97"/>
      <c r="N164" s="131">
        <f>I164*0.05</f>
        <v>0</v>
      </c>
      <c r="O164" s="131"/>
      <c r="P164" s="131"/>
      <c r="Q164" s="131"/>
      <c r="R164" s="98"/>
      <c r="S164" s="99"/>
      <c r="T164" s="100"/>
      <c r="U164" s="117"/>
      <c r="V164" s="97" t="s">
        <v>65</v>
      </c>
      <c r="W164" s="97"/>
      <c r="X164" s="97"/>
      <c r="Y164" s="97"/>
      <c r="Z164" s="97"/>
      <c r="AA164" s="97"/>
      <c r="AB164" s="97"/>
      <c r="AC164" s="39">
        <f>INT(SUM(AB154:AB163,AL154:AN163,)/30)</f>
        <v>0</v>
      </c>
      <c r="AD164" s="40"/>
      <c r="AE164" s="41"/>
      <c r="AF164" s="97" t="s">
        <v>3</v>
      </c>
      <c r="AG164" s="97"/>
      <c r="AH164" s="131">
        <f>AC164*0.05</f>
        <v>0</v>
      </c>
      <c r="AI164" s="131"/>
      <c r="AJ164" s="131"/>
      <c r="AK164" s="131"/>
      <c r="AL164" s="98"/>
      <c r="AM164" s="99"/>
      <c r="AN164" s="100"/>
      <c r="AO164" s="67"/>
    </row>
    <row r="165" spans="1:41" ht="11.45" customHeight="1" x14ac:dyDescent="0.2">
      <c r="A165" s="66"/>
      <c r="B165" s="97" t="s">
        <v>64</v>
      </c>
      <c r="C165" s="97"/>
      <c r="D165" s="97"/>
      <c r="E165" s="97"/>
      <c r="F165" s="97"/>
      <c r="G165" s="97"/>
      <c r="H165" s="97"/>
      <c r="I165" s="39">
        <f>SUM(H154:H163,R154:T163)-I164*30</f>
        <v>0</v>
      </c>
      <c r="J165" s="40"/>
      <c r="K165" s="41"/>
      <c r="L165" s="90" t="s">
        <v>3</v>
      </c>
      <c r="M165" s="91"/>
      <c r="N165" s="131">
        <f>IF(I165&gt;15,0.05,0)</f>
        <v>0</v>
      </c>
      <c r="O165" s="131"/>
      <c r="P165" s="131"/>
      <c r="Q165" s="131"/>
      <c r="R165" s="101"/>
      <c r="S165" s="102"/>
      <c r="T165" s="103"/>
      <c r="U165" s="117"/>
      <c r="V165" s="97" t="s">
        <v>66</v>
      </c>
      <c r="W165" s="97"/>
      <c r="X165" s="97"/>
      <c r="Y165" s="97"/>
      <c r="Z165" s="97"/>
      <c r="AA165" s="97"/>
      <c r="AB165" s="97"/>
      <c r="AC165" s="39">
        <f>SUM(AB154:AB163,AL154:AN163)-AC164*30</f>
        <v>0</v>
      </c>
      <c r="AD165" s="40"/>
      <c r="AE165" s="41"/>
      <c r="AF165" s="90" t="s">
        <v>3</v>
      </c>
      <c r="AG165" s="91"/>
      <c r="AH165" s="131">
        <f>IF(AC165&gt;15,0.05,0)</f>
        <v>0</v>
      </c>
      <c r="AI165" s="131"/>
      <c r="AJ165" s="131"/>
      <c r="AK165" s="131"/>
      <c r="AL165" s="101"/>
      <c r="AM165" s="102"/>
      <c r="AN165" s="103"/>
      <c r="AO165" s="67"/>
    </row>
    <row r="166" spans="1:41" ht="11.45" customHeight="1" x14ac:dyDescent="0.2">
      <c r="A166" s="66"/>
      <c r="B166" s="112" t="s">
        <v>69</v>
      </c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4"/>
      <c r="N166" s="132">
        <f>SUM(N164:O165)</f>
        <v>0</v>
      </c>
      <c r="O166" s="132"/>
      <c r="P166" s="132"/>
      <c r="Q166" s="132"/>
      <c r="R166" s="104"/>
      <c r="S166" s="105"/>
      <c r="T166" s="106"/>
      <c r="U166" s="117"/>
      <c r="V166" s="112" t="s">
        <v>70</v>
      </c>
      <c r="W166" s="113"/>
      <c r="X166" s="113"/>
      <c r="Y166" s="113"/>
      <c r="Z166" s="113"/>
      <c r="AA166" s="113"/>
      <c r="AB166" s="113"/>
      <c r="AC166" s="113"/>
      <c r="AD166" s="113"/>
      <c r="AE166" s="113"/>
      <c r="AF166" s="113"/>
      <c r="AG166" s="114"/>
      <c r="AH166" s="132">
        <f>SUM(AH164:AI165)</f>
        <v>0</v>
      </c>
      <c r="AI166" s="132"/>
      <c r="AJ166" s="132"/>
      <c r="AK166" s="132"/>
      <c r="AL166" s="104"/>
      <c r="AM166" s="105"/>
      <c r="AN166" s="106"/>
      <c r="AO166" s="67"/>
    </row>
    <row r="167" spans="1:41" ht="11.45" customHeight="1" x14ac:dyDescent="0.2">
      <c r="A167" s="66"/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  <c r="Z167" s="115"/>
      <c r="AA167" s="115"/>
      <c r="AB167" s="115"/>
      <c r="AC167" s="115"/>
      <c r="AD167" s="115"/>
      <c r="AE167" s="115"/>
      <c r="AF167" s="115"/>
      <c r="AG167" s="115"/>
      <c r="AH167" s="115"/>
      <c r="AI167" s="115"/>
      <c r="AJ167" s="115"/>
      <c r="AK167" s="115"/>
      <c r="AL167" s="115"/>
      <c r="AM167" s="115"/>
      <c r="AN167" s="115"/>
      <c r="AO167" s="67"/>
    </row>
    <row r="168" spans="1:41" ht="13.9" customHeight="1" x14ac:dyDescent="0.2">
      <c r="A168" s="66"/>
      <c r="B168" s="54" t="s">
        <v>86</v>
      </c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67"/>
    </row>
    <row r="169" spans="1:41" ht="15" customHeight="1" x14ac:dyDescent="0.2">
      <c r="A169" s="66"/>
      <c r="B169" s="133" t="s">
        <v>102</v>
      </c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3"/>
      <c r="T169" s="133"/>
      <c r="U169" s="133"/>
      <c r="V169" s="133"/>
      <c r="W169" s="133"/>
      <c r="X169" s="133"/>
      <c r="Y169" s="133"/>
      <c r="Z169" s="133"/>
      <c r="AA169" s="133"/>
      <c r="AB169" s="133"/>
      <c r="AC169" s="133"/>
      <c r="AD169" s="133"/>
      <c r="AE169" s="133"/>
      <c r="AF169" s="133"/>
      <c r="AG169" s="133"/>
      <c r="AH169" s="133"/>
      <c r="AI169" s="133"/>
      <c r="AJ169" s="133"/>
      <c r="AK169" s="133"/>
      <c r="AL169" s="133"/>
      <c r="AM169" s="133"/>
      <c r="AN169" s="133"/>
      <c r="AO169" s="67"/>
    </row>
    <row r="170" spans="1:41" ht="11.45" customHeight="1" x14ac:dyDescent="0.2">
      <c r="A170" s="66"/>
      <c r="B170" s="51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3"/>
      <c r="AO170" s="67"/>
    </row>
    <row r="171" spans="1:41" ht="18.600000000000001" customHeight="1" x14ac:dyDescent="0.2">
      <c r="A171" s="66"/>
      <c r="B171" s="54" t="s">
        <v>56</v>
      </c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116"/>
      <c r="V171" s="54" t="s">
        <v>56</v>
      </c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67"/>
    </row>
    <row r="172" spans="1:41" x14ac:dyDescent="0.2">
      <c r="A172" s="66"/>
      <c r="B172" s="56" t="s">
        <v>47</v>
      </c>
      <c r="C172" s="56"/>
      <c r="D172" s="56"/>
      <c r="E172" s="56" t="s">
        <v>48</v>
      </c>
      <c r="F172" s="56"/>
      <c r="G172" s="56"/>
      <c r="H172" s="9" t="s">
        <v>49</v>
      </c>
      <c r="I172" s="84"/>
      <c r="J172" s="84"/>
      <c r="K172" s="85"/>
      <c r="L172" s="56" t="s">
        <v>47</v>
      </c>
      <c r="M172" s="56"/>
      <c r="N172" s="56"/>
      <c r="O172" s="56" t="s">
        <v>48</v>
      </c>
      <c r="P172" s="56"/>
      <c r="Q172" s="56"/>
      <c r="R172" s="56" t="s">
        <v>49</v>
      </c>
      <c r="S172" s="56"/>
      <c r="T172" s="56"/>
      <c r="U172" s="117"/>
      <c r="V172" s="56" t="s">
        <v>47</v>
      </c>
      <c r="W172" s="56"/>
      <c r="X172" s="56"/>
      <c r="Y172" s="56" t="s">
        <v>48</v>
      </c>
      <c r="Z172" s="56"/>
      <c r="AA172" s="56"/>
      <c r="AB172" s="9" t="s">
        <v>49</v>
      </c>
      <c r="AC172" s="84"/>
      <c r="AD172" s="84"/>
      <c r="AE172" s="85"/>
      <c r="AF172" s="56" t="s">
        <v>47</v>
      </c>
      <c r="AG172" s="56"/>
      <c r="AH172" s="56"/>
      <c r="AI172" s="56" t="s">
        <v>48</v>
      </c>
      <c r="AJ172" s="56"/>
      <c r="AK172" s="56"/>
      <c r="AL172" s="56" t="s">
        <v>49</v>
      </c>
      <c r="AM172" s="56"/>
      <c r="AN172" s="56"/>
      <c r="AO172" s="67"/>
    </row>
    <row r="173" spans="1:41" x14ac:dyDescent="0.2">
      <c r="A173" s="66"/>
      <c r="B173" s="38"/>
      <c r="C173" s="38"/>
      <c r="D173" s="38"/>
      <c r="E173" s="38"/>
      <c r="F173" s="38"/>
      <c r="G173" s="38"/>
      <c r="H173" s="25">
        <f>IF(B173=0,0,DAYS360(B173,E173+1))</f>
        <v>0</v>
      </c>
      <c r="I173" s="86"/>
      <c r="J173" s="86"/>
      <c r="K173" s="87"/>
      <c r="L173" s="38"/>
      <c r="M173" s="38"/>
      <c r="N173" s="38"/>
      <c r="O173" s="38"/>
      <c r="P173" s="38"/>
      <c r="Q173" s="38"/>
      <c r="R173" s="55">
        <f t="shared" ref="R173:R182" si="32">IF(I173=0,0,DAYS360(I173,L173+1))</f>
        <v>0</v>
      </c>
      <c r="S173" s="55"/>
      <c r="T173" s="55"/>
      <c r="U173" s="117"/>
      <c r="V173" s="38"/>
      <c r="W173" s="38"/>
      <c r="X173" s="38"/>
      <c r="Y173" s="38"/>
      <c r="Z173" s="38"/>
      <c r="AA173" s="38"/>
      <c r="AB173" s="25">
        <f>IF(V173=0,0,DAYS360(V173,Y173+1))</f>
        <v>0</v>
      </c>
      <c r="AC173" s="86"/>
      <c r="AD173" s="86"/>
      <c r="AE173" s="87"/>
      <c r="AF173" s="38"/>
      <c r="AG173" s="38"/>
      <c r="AH173" s="38"/>
      <c r="AI173" s="38"/>
      <c r="AJ173" s="38"/>
      <c r="AK173" s="38"/>
      <c r="AL173" s="55">
        <f t="shared" ref="AL173:AL182" si="33">IF(AC173=0,0,DAYS360(AC173,AF173+1))</f>
        <v>0</v>
      </c>
      <c r="AM173" s="55"/>
      <c r="AN173" s="55"/>
      <c r="AO173" s="67"/>
    </row>
    <row r="174" spans="1:41" ht="11.45" customHeight="1" x14ac:dyDescent="0.2">
      <c r="A174" s="66"/>
      <c r="B174" s="38"/>
      <c r="C174" s="38"/>
      <c r="D174" s="38"/>
      <c r="E174" s="38"/>
      <c r="F174" s="38"/>
      <c r="G174" s="38"/>
      <c r="H174" s="25">
        <f t="shared" ref="H174:H182" si="34">IF(B174=0,0,DAYS360(B174,E174+1))</f>
        <v>0</v>
      </c>
      <c r="I174" s="86"/>
      <c r="J174" s="86"/>
      <c r="K174" s="87"/>
      <c r="L174" s="38"/>
      <c r="M174" s="38"/>
      <c r="N174" s="38"/>
      <c r="O174" s="38"/>
      <c r="P174" s="38"/>
      <c r="Q174" s="38"/>
      <c r="R174" s="55">
        <f t="shared" si="32"/>
        <v>0</v>
      </c>
      <c r="S174" s="55"/>
      <c r="T174" s="55"/>
      <c r="U174" s="117"/>
      <c r="V174" s="38"/>
      <c r="W174" s="38"/>
      <c r="X174" s="38"/>
      <c r="Y174" s="38"/>
      <c r="Z174" s="38"/>
      <c r="AA174" s="38"/>
      <c r="AB174" s="25">
        <f t="shared" ref="AB174:AB182" si="35">IF(V174=0,0,DAYS360(V174,Y174+1))</f>
        <v>0</v>
      </c>
      <c r="AC174" s="86"/>
      <c r="AD174" s="86"/>
      <c r="AE174" s="87"/>
      <c r="AF174" s="38"/>
      <c r="AG174" s="38"/>
      <c r="AH174" s="38"/>
      <c r="AI174" s="38"/>
      <c r="AJ174" s="38"/>
      <c r="AK174" s="38"/>
      <c r="AL174" s="55">
        <f t="shared" si="33"/>
        <v>0</v>
      </c>
      <c r="AM174" s="55"/>
      <c r="AN174" s="55"/>
      <c r="AO174" s="67"/>
    </row>
    <row r="175" spans="1:41" ht="11.45" customHeight="1" x14ac:dyDescent="0.2">
      <c r="A175" s="66"/>
      <c r="B175" s="38"/>
      <c r="C175" s="38"/>
      <c r="D175" s="38"/>
      <c r="E175" s="38"/>
      <c r="F175" s="38"/>
      <c r="G175" s="38"/>
      <c r="H175" s="25">
        <f t="shared" si="34"/>
        <v>0</v>
      </c>
      <c r="I175" s="86"/>
      <c r="J175" s="86"/>
      <c r="K175" s="87"/>
      <c r="L175" s="38"/>
      <c r="M175" s="38"/>
      <c r="N175" s="38"/>
      <c r="O175" s="38"/>
      <c r="P175" s="38"/>
      <c r="Q175" s="38"/>
      <c r="R175" s="55">
        <f t="shared" si="32"/>
        <v>0</v>
      </c>
      <c r="S175" s="55"/>
      <c r="T175" s="55"/>
      <c r="U175" s="117"/>
      <c r="V175" s="38"/>
      <c r="W175" s="38"/>
      <c r="X175" s="38"/>
      <c r="Y175" s="38"/>
      <c r="Z175" s="38"/>
      <c r="AA175" s="38"/>
      <c r="AB175" s="25">
        <f t="shared" si="35"/>
        <v>0</v>
      </c>
      <c r="AC175" s="86"/>
      <c r="AD175" s="86"/>
      <c r="AE175" s="87"/>
      <c r="AF175" s="38"/>
      <c r="AG175" s="38"/>
      <c r="AH175" s="38"/>
      <c r="AI175" s="38"/>
      <c r="AJ175" s="38"/>
      <c r="AK175" s="38"/>
      <c r="AL175" s="55">
        <f t="shared" si="33"/>
        <v>0</v>
      </c>
      <c r="AM175" s="55"/>
      <c r="AN175" s="55"/>
      <c r="AO175" s="67"/>
    </row>
    <row r="176" spans="1:41" ht="11.45" customHeight="1" x14ac:dyDescent="0.2">
      <c r="A176" s="66"/>
      <c r="B176" s="38"/>
      <c r="C176" s="38"/>
      <c r="D176" s="38"/>
      <c r="E176" s="38"/>
      <c r="F176" s="38"/>
      <c r="G176" s="38"/>
      <c r="H176" s="25">
        <f t="shared" si="34"/>
        <v>0</v>
      </c>
      <c r="I176" s="86"/>
      <c r="J176" s="86"/>
      <c r="K176" s="87"/>
      <c r="L176" s="38"/>
      <c r="M176" s="38"/>
      <c r="N176" s="38"/>
      <c r="O176" s="38"/>
      <c r="P176" s="38"/>
      <c r="Q176" s="38"/>
      <c r="R176" s="55">
        <f t="shared" si="32"/>
        <v>0</v>
      </c>
      <c r="S176" s="55"/>
      <c r="T176" s="55"/>
      <c r="U176" s="117"/>
      <c r="V176" s="38"/>
      <c r="W176" s="38"/>
      <c r="X176" s="38"/>
      <c r="Y176" s="38"/>
      <c r="Z176" s="38"/>
      <c r="AA176" s="38"/>
      <c r="AB176" s="25">
        <f t="shared" si="35"/>
        <v>0</v>
      </c>
      <c r="AC176" s="86"/>
      <c r="AD176" s="86"/>
      <c r="AE176" s="87"/>
      <c r="AF176" s="38"/>
      <c r="AG176" s="38"/>
      <c r="AH176" s="38"/>
      <c r="AI176" s="38"/>
      <c r="AJ176" s="38"/>
      <c r="AK176" s="38"/>
      <c r="AL176" s="55">
        <f t="shared" si="33"/>
        <v>0</v>
      </c>
      <c r="AM176" s="55"/>
      <c r="AN176" s="55"/>
      <c r="AO176" s="67"/>
    </row>
    <row r="177" spans="1:41" ht="11.45" customHeight="1" x14ac:dyDescent="0.2">
      <c r="A177" s="66"/>
      <c r="B177" s="38"/>
      <c r="C177" s="38"/>
      <c r="D177" s="38"/>
      <c r="E177" s="38"/>
      <c r="F177" s="38"/>
      <c r="G177" s="38"/>
      <c r="H177" s="25">
        <f t="shared" si="34"/>
        <v>0</v>
      </c>
      <c r="I177" s="86"/>
      <c r="J177" s="86"/>
      <c r="K177" s="87"/>
      <c r="L177" s="38"/>
      <c r="M177" s="38"/>
      <c r="N177" s="38"/>
      <c r="O177" s="38"/>
      <c r="P177" s="38"/>
      <c r="Q177" s="38"/>
      <c r="R177" s="55">
        <f t="shared" si="32"/>
        <v>0</v>
      </c>
      <c r="S177" s="55"/>
      <c r="T177" s="55"/>
      <c r="U177" s="117"/>
      <c r="V177" s="38"/>
      <c r="W177" s="38"/>
      <c r="X177" s="38"/>
      <c r="Y177" s="38"/>
      <c r="Z177" s="38"/>
      <c r="AA177" s="38"/>
      <c r="AB177" s="25">
        <f t="shared" si="35"/>
        <v>0</v>
      </c>
      <c r="AC177" s="86"/>
      <c r="AD177" s="86"/>
      <c r="AE177" s="87"/>
      <c r="AF177" s="38"/>
      <c r="AG177" s="38"/>
      <c r="AH177" s="38"/>
      <c r="AI177" s="38"/>
      <c r="AJ177" s="38"/>
      <c r="AK177" s="38"/>
      <c r="AL177" s="55">
        <f t="shared" si="33"/>
        <v>0</v>
      </c>
      <c r="AM177" s="55"/>
      <c r="AN177" s="55"/>
      <c r="AO177" s="67"/>
    </row>
    <row r="178" spans="1:41" ht="11.45" customHeight="1" x14ac:dyDescent="0.2">
      <c r="A178" s="66"/>
      <c r="B178" s="38"/>
      <c r="C178" s="38"/>
      <c r="D178" s="38"/>
      <c r="E178" s="38"/>
      <c r="F178" s="38"/>
      <c r="G178" s="38"/>
      <c r="H178" s="25">
        <f t="shared" si="34"/>
        <v>0</v>
      </c>
      <c r="I178" s="86"/>
      <c r="J178" s="86"/>
      <c r="K178" s="87"/>
      <c r="L178" s="38"/>
      <c r="M178" s="38"/>
      <c r="N178" s="38"/>
      <c r="O178" s="38"/>
      <c r="P178" s="38"/>
      <c r="Q178" s="38"/>
      <c r="R178" s="55">
        <f t="shared" si="32"/>
        <v>0</v>
      </c>
      <c r="S178" s="55"/>
      <c r="T178" s="55"/>
      <c r="U178" s="117"/>
      <c r="V178" s="38"/>
      <c r="W178" s="38"/>
      <c r="X178" s="38"/>
      <c r="Y178" s="38"/>
      <c r="Z178" s="38"/>
      <c r="AA178" s="38"/>
      <c r="AB178" s="25">
        <f t="shared" si="35"/>
        <v>0</v>
      </c>
      <c r="AC178" s="86"/>
      <c r="AD178" s="86"/>
      <c r="AE178" s="87"/>
      <c r="AF178" s="38"/>
      <c r="AG178" s="38"/>
      <c r="AH178" s="38"/>
      <c r="AI178" s="38"/>
      <c r="AJ178" s="38"/>
      <c r="AK178" s="38"/>
      <c r="AL178" s="55">
        <f t="shared" si="33"/>
        <v>0</v>
      </c>
      <c r="AM178" s="55"/>
      <c r="AN178" s="55"/>
      <c r="AO178" s="67"/>
    </row>
    <row r="179" spans="1:41" ht="11.45" customHeight="1" x14ac:dyDescent="0.2">
      <c r="A179" s="66"/>
      <c r="B179" s="38"/>
      <c r="C179" s="38"/>
      <c r="D179" s="38"/>
      <c r="E179" s="38"/>
      <c r="F179" s="38"/>
      <c r="G179" s="38"/>
      <c r="H179" s="25">
        <f t="shared" si="34"/>
        <v>0</v>
      </c>
      <c r="I179" s="86"/>
      <c r="J179" s="86"/>
      <c r="K179" s="87"/>
      <c r="L179" s="38"/>
      <c r="M179" s="38"/>
      <c r="N179" s="38"/>
      <c r="O179" s="38"/>
      <c r="P179" s="38"/>
      <c r="Q179" s="38"/>
      <c r="R179" s="55">
        <f t="shared" si="32"/>
        <v>0</v>
      </c>
      <c r="S179" s="55"/>
      <c r="T179" s="55"/>
      <c r="U179" s="117"/>
      <c r="V179" s="38"/>
      <c r="W179" s="38"/>
      <c r="X179" s="38"/>
      <c r="Y179" s="38"/>
      <c r="Z179" s="38"/>
      <c r="AA179" s="38"/>
      <c r="AB179" s="25">
        <f t="shared" si="35"/>
        <v>0</v>
      </c>
      <c r="AC179" s="86"/>
      <c r="AD179" s="86"/>
      <c r="AE179" s="87"/>
      <c r="AF179" s="38"/>
      <c r="AG179" s="38"/>
      <c r="AH179" s="38"/>
      <c r="AI179" s="38"/>
      <c r="AJ179" s="38"/>
      <c r="AK179" s="38"/>
      <c r="AL179" s="55">
        <f t="shared" si="33"/>
        <v>0</v>
      </c>
      <c r="AM179" s="55"/>
      <c r="AN179" s="55"/>
      <c r="AO179" s="67"/>
    </row>
    <row r="180" spans="1:41" ht="11.45" customHeight="1" x14ac:dyDescent="0.2">
      <c r="A180" s="66"/>
      <c r="B180" s="38"/>
      <c r="C180" s="38"/>
      <c r="D180" s="38"/>
      <c r="E180" s="38"/>
      <c r="F180" s="38"/>
      <c r="G180" s="38"/>
      <c r="H180" s="25">
        <f t="shared" si="34"/>
        <v>0</v>
      </c>
      <c r="I180" s="86"/>
      <c r="J180" s="86"/>
      <c r="K180" s="87"/>
      <c r="L180" s="38"/>
      <c r="M180" s="38"/>
      <c r="N180" s="38"/>
      <c r="O180" s="38"/>
      <c r="P180" s="38"/>
      <c r="Q180" s="38"/>
      <c r="R180" s="55">
        <f t="shared" si="32"/>
        <v>0</v>
      </c>
      <c r="S180" s="55"/>
      <c r="T180" s="55"/>
      <c r="U180" s="117"/>
      <c r="V180" s="38"/>
      <c r="W180" s="38"/>
      <c r="X180" s="38"/>
      <c r="Y180" s="38"/>
      <c r="Z180" s="38"/>
      <c r="AA180" s="38"/>
      <c r="AB180" s="25">
        <f t="shared" si="35"/>
        <v>0</v>
      </c>
      <c r="AC180" s="86"/>
      <c r="AD180" s="86"/>
      <c r="AE180" s="87"/>
      <c r="AF180" s="38"/>
      <c r="AG180" s="38"/>
      <c r="AH180" s="38"/>
      <c r="AI180" s="38"/>
      <c r="AJ180" s="38"/>
      <c r="AK180" s="38"/>
      <c r="AL180" s="55">
        <f t="shared" si="33"/>
        <v>0</v>
      </c>
      <c r="AM180" s="55"/>
      <c r="AN180" s="55"/>
      <c r="AO180" s="67"/>
    </row>
    <row r="181" spans="1:41" ht="11.45" customHeight="1" x14ac:dyDescent="0.2">
      <c r="A181" s="66"/>
      <c r="B181" s="38"/>
      <c r="C181" s="38"/>
      <c r="D181" s="38"/>
      <c r="E181" s="38"/>
      <c r="F181" s="38"/>
      <c r="G181" s="38"/>
      <c r="H181" s="25">
        <f t="shared" si="34"/>
        <v>0</v>
      </c>
      <c r="I181" s="86"/>
      <c r="J181" s="86"/>
      <c r="K181" s="87"/>
      <c r="L181" s="38"/>
      <c r="M181" s="38"/>
      <c r="N181" s="38"/>
      <c r="O181" s="38"/>
      <c r="P181" s="38"/>
      <c r="Q181" s="38"/>
      <c r="R181" s="55">
        <f t="shared" si="32"/>
        <v>0</v>
      </c>
      <c r="S181" s="55"/>
      <c r="T181" s="55"/>
      <c r="U181" s="117"/>
      <c r="V181" s="38"/>
      <c r="W181" s="38"/>
      <c r="X181" s="38"/>
      <c r="Y181" s="38"/>
      <c r="Z181" s="38"/>
      <c r="AA181" s="38"/>
      <c r="AB181" s="25">
        <f t="shared" si="35"/>
        <v>0</v>
      </c>
      <c r="AC181" s="86"/>
      <c r="AD181" s="86"/>
      <c r="AE181" s="87"/>
      <c r="AF181" s="38"/>
      <c r="AG181" s="38"/>
      <c r="AH181" s="38"/>
      <c r="AI181" s="38"/>
      <c r="AJ181" s="38"/>
      <c r="AK181" s="38"/>
      <c r="AL181" s="55">
        <f t="shared" si="33"/>
        <v>0</v>
      </c>
      <c r="AM181" s="55"/>
      <c r="AN181" s="55"/>
      <c r="AO181" s="67"/>
    </row>
    <row r="182" spans="1:41" ht="11.45" customHeight="1" x14ac:dyDescent="0.2">
      <c r="A182" s="66"/>
      <c r="B182" s="38"/>
      <c r="C182" s="38"/>
      <c r="D182" s="38"/>
      <c r="E182" s="38"/>
      <c r="F182" s="38"/>
      <c r="G182" s="38"/>
      <c r="H182" s="25">
        <f t="shared" si="34"/>
        <v>0</v>
      </c>
      <c r="I182" s="88"/>
      <c r="J182" s="88"/>
      <c r="K182" s="89"/>
      <c r="L182" s="38"/>
      <c r="M182" s="38"/>
      <c r="N182" s="38"/>
      <c r="O182" s="38"/>
      <c r="P182" s="38"/>
      <c r="Q182" s="38"/>
      <c r="R182" s="55">
        <f t="shared" si="32"/>
        <v>0</v>
      </c>
      <c r="S182" s="55"/>
      <c r="T182" s="55"/>
      <c r="U182" s="117"/>
      <c r="V182" s="38"/>
      <c r="W182" s="38"/>
      <c r="X182" s="38"/>
      <c r="Y182" s="38"/>
      <c r="Z182" s="38"/>
      <c r="AA182" s="38"/>
      <c r="AB182" s="25">
        <f t="shared" si="35"/>
        <v>0</v>
      </c>
      <c r="AC182" s="88"/>
      <c r="AD182" s="88"/>
      <c r="AE182" s="89"/>
      <c r="AF182" s="38"/>
      <c r="AG182" s="38"/>
      <c r="AH182" s="38"/>
      <c r="AI182" s="38"/>
      <c r="AJ182" s="38"/>
      <c r="AK182" s="38"/>
      <c r="AL182" s="55">
        <f t="shared" si="33"/>
        <v>0</v>
      </c>
      <c r="AM182" s="55"/>
      <c r="AN182" s="55"/>
      <c r="AO182" s="67"/>
    </row>
    <row r="183" spans="1:41" ht="11.45" customHeight="1" x14ac:dyDescent="0.2">
      <c r="A183" s="66"/>
      <c r="B183" s="97" t="s">
        <v>55</v>
      </c>
      <c r="C183" s="97"/>
      <c r="D183" s="97"/>
      <c r="E183" s="97"/>
      <c r="F183" s="97"/>
      <c r="G183" s="97"/>
      <c r="H183" s="97"/>
      <c r="I183" s="39">
        <f>INT(SUM(H173:H182,R173:T182,AL173:AN182)/30)</f>
        <v>0</v>
      </c>
      <c r="J183" s="40"/>
      <c r="K183" s="41"/>
      <c r="L183" s="97" t="s">
        <v>3</v>
      </c>
      <c r="M183" s="97"/>
      <c r="N183" s="92">
        <f>I183*0.05</f>
        <v>0</v>
      </c>
      <c r="O183" s="92"/>
      <c r="P183" s="92"/>
      <c r="Q183" s="92"/>
      <c r="R183" s="98"/>
      <c r="S183" s="99"/>
      <c r="T183" s="100"/>
      <c r="U183" s="117"/>
      <c r="V183" s="90" t="s">
        <v>59</v>
      </c>
      <c r="W183" s="111"/>
      <c r="X183" s="111"/>
      <c r="Y183" s="111"/>
      <c r="Z183" s="111"/>
      <c r="AA183" s="111"/>
      <c r="AB183" s="91"/>
      <c r="AC183" s="39">
        <f>INT(SUM(AB173:AB182,AL173:AN182,)/30)</f>
        <v>0</v>
      </c>
      <c r="AD183" s="40"/>
      <c r="AE183" s="41"/>
      <c r="AF183" s="90" t="s">
        <v>3</v>
      </c>
      <c r="AG183" s="91"/>
      <c r="AH183" s="92">
        <f>AC183*0.05</f>
        <v>0</v>
      </c>
      <c r="AI183" s="92"/>
      <c r="AJ183" s="92"/>
      <c r="AK183" s="92"/>
      <c r="AL183" s="98"/>
      <c r="AM183" s="99"/>
      <c r="AN183" s="100"/>
      <c r="AO183" s="67"/>
    </row>
    <row r="184" spans="1:41" ht="11.45" customHeight="1" x14ac:dyDescent="0.2">
      <c r="A184" s="66"/>
      <c r="B184" s="97" t="s">
        <v>57</v>
      </c>
      <c r="C184" s="97"/>
      <c r="D184" s="97"/>
      <c r="E184" s="97"/>
      <c r="F184" s="97"/>
      <c r="G184" s="97"/>
      <c r="H184" s="97"/>
      <c r="I184" s="39">
        <f>SUM(H173:H182,R173:T182,)-I183*30</f>
        <v>0</v>
      </c>
      <c r="J184" s="40"/>
      <c r="K184" s="41"/>
      <c r="L184" s="90" t="s">
        <v>3</v>
      </c>
      <c r="M184" s="91"/>
      <c r="N184" s="92">
        <f>IF(I184&gt;15,0.05,0)</f>
        <v>0</v>
      </c>
      <c r="O184" s="92"/>
      <c r="P184" s="92"/>
      <c r="Q184" s="92"/>
      <c r="R184" s="101"/>
      <c r="S184" s="102"/>
      <c r="T184" s="103"/>
      <c r="U184" s="117"/>
      <c r="V184" s="90" t="s">
        <v>60</v>
      </c>
      <c r="W184" s="111"/>
      <c r="X184" s="111"/>
      <c r="Y184" s="111"/>
      <c r="Z184" s="111"/>
      <c r="AA184" s="111"/>
      <c r="AB184" s="91"/>
      <c r="AC184" s="39">
        <f>SUM(AB173:AB182,AL173:AN182)-AC183*30</f>
        <v>0</v>
      </c>
      <c r="AD184" s="40"/>
      <c r="AE184" s="41"/>
      <c r="AF184" s="90" t="s">
        <v>3</v>
      </c>
      <c r="AG184" s="91"/>
      <c r="AH184" s="92">
        <f>IF(AC184&gt;15,0.05,0)</f>
        <v>0</v>
      </c>
      <c r="AI184" s="92"/>
      <c r="AJ184" s="92"/>
      <c r="AK184" s="92"/>
      <c r="AL184" s="101"/>
      <c r="AM184" s="102"/>
      <c r="AN184" s="103"/>
      <c r="AO184" s="67"/>
    </row>
    <row r="185" spans="1:41" ht="11.45" customHeight="1" x14ac:dyDescent="0.2">
      <c r="A185" s="66"/>
      <c r="B185" s="112" t="s">
        <v>68</v>
      </c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4"/>
      <c r="N185" s="121">
        <f>SUM(N183:O184)</f>
        <v>0</v>
      </c>
      <c r="O185" s="121"/>
      <c r="P185" s="121"/>
      <c r="Q185" s="121"/>
      <c r="R185" s="104"/>
      <c r="S185" s="105"/>
      <c r="T185" s="106"/>
      <c r="U185" s="117"/>
      <c r="V185" s="122" t="s">
        <v>67</v>
      </c>
      <c r="W185" s="123"/>
      <c r="X185" s="123"/>
      <c r="Y185" s="123"/>
      <c r="Z185" s="123"/>
      <c r="AA185" s="123"/>
      <c r="AB185" s="123"/>
      <c r="AC185" s="123"/>
      <c r="AD185" s="123"/>
      <c r="AE185" s="123"/>
      <c r="AF185" s="123"/>
      <c r="AG185" s="124"/>
      <c r="AH185" s="121">
        <f>SUM(AH183:AI184)</f>
        <v>0</v>
      </c>
      <c r="AI185" s="121"/>
      <c r="AJ185" s="121"/>
      <c r="AK185" s="121"/>
      <c r="AL185" s="104"/>
      <c r="AM185" s="105"/>
      <c r="AN185" s="106"/>
      <c r="AO185" s="67"/>
    </row>
    <row r="186" spans="1:41" ht="11.45" customHeight="1" x14ac:dyDescent="0.2">
      <c r="A186" s="66"/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51"/>
      <c r="U186" s="117"/>
      <c r="V186" s="53"/>
      <c r="W186" s="125"/>
      <c r="X186" s="125"/>
      <c r="Y186" s="125"/>
      <c r="Z186" s="125"/>
      <c r="AA186" s="125"/>
      <c r="AB186" s="125"/>
      <c r="AC186" s="125"/>
      <c r="AD186" s="125"/>
      <c r="AE186" s="125"/>
      <c r="AF186" s="125"/>
      <c r="AG186" s="125"/>
      <c r="AH186" s="125"/>
      <c r="AI186" s="125"/>
      <c r="AJ186" s="125"/>
      <c r="AK186" s="125"/>
      <c r="AL186" s="125"/>
      <c r="AM186" s="125"/>
      <c r="AN186" s="125"/>
      <c r="AO186" s="67"/>
    </row>
    <row r="187" spans="1:41" ht="18.600000000000001" customHeight="1" x14ac:dyDescent="0.2">
      <c r="A187" s="66"/>
      <c r="B187" s="54" t="s">
        <v>61</v>
      </c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117"/>
      <c r="V187" s="54" t="s">
        <v>62</v>
      </c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67"/>
    </row>
    <row r="188" spans="1:41" x14ac:dyDescent="0.2">
      <c r="A188" s="66"/>
      <c r="B188" s="56" t="s">
        <v>47</v>
      </c>
      <c r="C188" s="56"/>
      <c r="D188" s="56"/>
      <c r="E188" s="56" t="s">
        <v>48</v>
      </c>
      <c r="F188" s="56"/>
      <c r="G188" s="56"/>
      <c r="H188" s="9" t="s">
        <v>49</v>
      </c>
      <c r="I188" s="84"/>
      <c r="J188" s="84"/>
      <c r="K188" s="85"/>
      <c r="L188" s="56" t="s">
        <v>47</v>
      </c>
      <c r="M188" s="56"/>
      <c r="N188" s="56"/>
      <c r="O188" s="56" t="s">
        <v>48</v>
      </c>
      <c r="P188" s="56"/>
      <c r="Q188" s="56"/>
      <c r="R188" s="56" t="s">
        <v>49</v>
      </c>
      <c r="S188" s="56"/>
      <c r="T188" s="56"/>
      <c r="U188" s="117"/>
      <c r="V188" s="56" t="s">
        <v>47</v>
      </c>
      <c r="W188" s="56"/>
      <c r="X188" s="56"/>
      <c r="Y188" s="56" t="s">
        <v>48</v>
      </c>
      <c r="Z188" s="56"/>
      <c r="AA188" s="56"/>
      <c r="AB188" s="9" t="s">
        <v>49</v>
      </c>
      <c r="AC188" s="84"/>
      <c r="AD188" s="84"/>
      <c r="AE188" s="85"/>
      <c r="AF188" s="56" t="s">
        <v>47</v>
      </c>
      <c r="AG188" s="56"/>
      <c r="AH188" s="56"/>
      <c r="AI188" s="56" t="s">
        <v>48</v>
      </c>
      <c r="AJ188" s="56"/>
      <c r="AK188" s="56"/>
      <c r="AL188" s="56" t="s">
        <v>49</v>
      </c>
      <c r="AM188" s="56"/>
      <c r="AN188" s="56"/>
      <c r="AO188" s="67"/>
    </row>
    <row r="189" spans="1:41" x14ac:dyDescent="0.2">
      <c r="A189" s="66"/>
      <c r="B189" s="38"/>
      <c r="C189" s="38"/>
      <c r="D189" s="38"/>
      <c r="E189" s="38"/>
      <c r="F189" s="38"/>
      <c r="G189" s="38"/>
      <c r="H189" s="25">
        <f>IF(B189=0,0,DAYS360(B189,E189+1))</f>
        <v>0</v>
      </c>
      <c r="I189" s="86"/>
      <c r="J189" s="86"/>
      <c r="K189" s="87"/>
      <c r="L189" s="38"/>
      <c r="M189" s="38"/>
      <c r="N189" s="38"/>
      <c r="O189" s="38"/>
      <c r="P189" s="38"/>
      <c r="Q189" s="38"/>
      <c r="R189" s="126">
        <f t="shared" ref="R189:R198" si="36">IF(I189=0,0,DAYS360(I189,L189+1))</f>
        <v>0</v>
      </c>
      <c r="S189" s="126"/>
      <c r="T189" s="126"/>
      <c r="U189" s="117"/>
      <c r="V189" s="38"/>
      <c r="W189" s="38"/>
      <c r="X189" s="38"/>
      <c r="Y189" s="38"/>
      <c r="Z189" s="38"/>
      <c r="AA189" s="38"/>
      <c r="AB189" s="25">
        <f>IF(V189=0,0,DAYS360(V189,Y189+1))</f>
        <v>0</v>
      </c>
      <c r="AC189" s="86"/>
      <c r="AD189" s="86"/>
      <c r="AE189" s="87"/>
      <c r="AF189" s="38"/>
      <c r="AG189" s="38"/>
      <c r="AH189" s="38"/>
      <c r="AI189" s="38"/>
      <c r="AJ189" s="38"/>
      <c r="AK189" s="38"/>
      <c r="AL189" s="55">
        <f t="shared" ref="AL189:AL198" si="37">IF(AC189=0,0,DAYS360(AC189,AF189+1))</f>
        <v>0</v>
      </c>
      <c r="AM189" s="55"/>
      <c r="AN189" s="55"/>
      <c r="AO189" s="67"/>
    </row>
    <row r="190" spans="1:41" ht="11.45" customHeight="1" x14ac:dyDescent="0.2">
      <c r="A190" s="66"/>
      <c r="B190" s="38"/>
      <c r="C190" s="38"/>
      <c r="D190" s="38"/>
      <c r="E190" s="38"/>
      <c r="F190" s="38"/>
      <c r="G190" s="38"/>
      <c r="H190" s="25">
        <f t="shared" ref="H190:H198" si="38">IF(B190=0,0,DAYS360(B190,E190+1))</f>
        <v>0</v>
      </c>
      <c r="I190" s="86"/>
      <c r="J190" s="86"/>
      <c r="K190" s="87"/>
      <c r="L190" s="38"/>
      <c r="M190" s="38"/>
      <c r="N190" s="38"/>
      <c r="O190" s="38"/>
      <c r="P190" s="38"/>
      <c r="Q190" s="38"/>
      <c r="R190" s="126">
        <f t="shared" si="36"/>
        <v>0</v>
      </c>
      <c r="S190" s="126"/>
      <c r="T190" s="126"/>
      <c r="U190" s="117"/>
      <c r="V190" s="38"/>
      <c r="W190" s="38"/>
      <c r="X190" s="38"/>
      <c r="Y190" s="38"/>
      <c r="Z190" s="38"/>
      <c r="AA190" s="38"/>
      <c r="AB190" s="25">
        <f t="shared" ref="AB190:AB198" si="39">IF(V190=0,0,DAYS360(V190,Y190+1))</f>
        <v>0</v>
      </c>
      <c r="AC190" s="86"/>
      <c r="AD190" s="86"/>
      <c r="AE190" s="87"/>
      <c r="AF190" s="38"/>
      <c r="AG190" s="38"/>
      <c r="AH190" s="38"/>
      <c r="AI190" s="38"/>
      <c r="AJ190" s="38"/>
      <c r="AK190" s="38"/>
      <c r="AL190" s="55">
        <f t="shared" si="37"/>
        <v>0</v>
      </c>
      <c r="AM190" s="55"/>
      <c r="AN190" s="55"/>
      <c r="AO190" s="67"/>
    </row>
    <row r="191" spans="1:41" ht="11.45" customHeight="1" x14ac:dyDescent="0.2">
      <c r="A191" s="66"/>
      <c r="B191" s="38"/>
      <c r="C191" s="38"/>
      <c r="D191" s="38"/>
      <c r="E191" s="38"/>
      <c r="F191" s="38"/>
      <c r="G191" s="38"/>
      <c r="H191" s="25">
        <f t="shared" si="38"/>
        <v>0</v>
      </c>
      <c r="I191" s="86"/>
      <c r="J191" s="86"/>
      <c r="K191" s="87"/>
      <c r="L191" s="38"/>
      <c r="M191" s="38"/>
      <c r="N191" s="38"/>
      <c r="O191" s="38"/>
      <c r="P191" s="38"/>
      <c r="Q191" s="38"/>
      <c r="R191" s="126">
        <f t="shared" si="36"/>
        <v>0</v>
      </c>
      <c r="S191" s="126"/>
      <c r="T191" s="126"/>
      <c r="U191" s="117"/>
      <c r="V191" s="38"/>
      <c r="W191" s="38"/>
      <c r="X191" s="38"/>
      <c r="Y191" s="38"/>
      <c r="Z191" s="38"/>
      <c r="AA191" s="38"/>
      <c r="AB191" s="25">
        <f t="shared" si="39"/>
        <v>0</v>
      </c>
      <c r="AC191" s="86"/>
      <c r="AD191" s="86"/>
      <c r="AE191" s="87"/>
      <c r="AF191" s="38"/>
      <c r="AG191" s="38"/>
      <c r="AH191" s="38"/>
      <c r="AI191" s="38"/>
      <c r="AJ191" s="38"/>
      <c r="AK191" s="38"/>
      <c r="AL191" s="55">
        <f t="shared" si="37"/>
        <v>0</v>
      </c>
      <c r="AM191" s="55"/>
      <c r="AN191" s="55"/>
      <c r="AO191" s="67"/>
    </row>
    <row r="192" spans="1:41" ht="11.45" customHeight="1" x14ac:dyDescent="0.2">
      <c r="A192" s="66"/>
      <c r="B192" s="38"/>
      <c r="C192" s="38"/>
      <c r="D192" s="38"/>
      <c r="E192" s="38"/>
      <c r="F192" s="38"/>
      <c r="G192" s="38"/>
      <c r="H192" s="25">
        <f t="shared" si="38"/>
        <v>0</v>
      </c>
      <c r="I192" s="86"/>
      <c r="J192" s="86"/>
      <c r="K192" s="87"/>
      <c r="L192" s="38"/>
      <c r="M192" s="38"/>
      <c r="N192" s="38"/>
      <c r="O192" s="38"/>
      <c r="P192" s="38"/>
      <c r="Q192" s="38"/>
      <c r="R192" s="126">
        <f t="shared" si="36"/>
        <v>0</v>
      </c>
      <c r="S192" s="126"/>
      <c r="T192" s="126"/>
      <c r="U192" s="117"/>
      <c r="V192" s="38"/>
      <c r="W192" s="38"/>
      <c r="X192" s="38"/>
      <c r="Y192" s="38"/>
      <c r="Z192" s="38"/>
      <c r="AA192" s="38"/>
      <c r="AB192" s="25">
        <f t="shared" si="39"/>
        <v>0</v>
      </c>
      <c r="AC192" s="86"/>
      <c r="AD192" s="86"/>
      <c r="AE192" s="87"/>
      <c r="AF192" s="38"/>
      <c r="AG192" s="38"/>
      <c r="AH192" s="38"/>
      <c r="AI192" s="38"/>
      <c r="AJ192" s="38"/>
      <c r="AK192" s="38"/>
      <c r="AL192" s="55">
        <f t="shared" si="37"/>
        <v>0</v>
      </c>
      <c r="AM192" s="55"/>
      <c r="AN192" s="55"/>
      <c r="AO192" s="67"/>
    </row>
    <row r="193" spans="1:41" ht="11.45" customHeight="1" x14ac:dyDescent="0.2">
      <c r="A193" s="66"/>
      <c r="B193" s="38"/>
      <c r="C193" s="38"/>
      <c r="D193" s="38"/>
      <c r="E193" s="38"/>
      <c r="F193" s="38"/>
      <c r="G193" s="38"/>
      <c r="H193" s="25">
        <f t="shared" si="38"/>
        <v>0</v>
      </c>
      <c r="I193" s="86"/>
      <c r="J193" s="86"/>
      <c r="K193" s="87"/>
      <c r="L193" s="38"/>
      <c r="M193" s="38"/>
      <c r="N193" s="38"/>
      <c r="O193" s="38"/>
      <c r="P193" s="38"/>
      <c r="Q193" s="38"/>
      <c r="R193" s="126">
        <f t="shared" si="36"/>
        <v>0</v>
      </c>
      <c r="S193" s="126"/>
      <c r="T193" s="126"/>
      <c r="U193" s="117"/>
      <c r="V193" s="38"/>
      <c r="W193" s="38"/>
      <c r="X193" s="38"/>
      <c r="Y193" s="38"/>
      <c r="Z193" s="38"/>
      <c r="AA193" s="38"/>
      <c r="AB193" s="25">
        <f t="shared" si="39"/>
        <v>0</v>
      </c>
      <c r="AC193" s="86"/>
      <c r="AD193" s="86"/>
      <c r="AE193" s="87"/>
      <c r="AF193" s="38"/>
      <c r="AG193" s="38"/>
      <c r="AH193" s="38"/>
      <c r="AI193" s="38"/>
      <c r="AJ193" s="38"/>
      <c r="AK193" s="38"/>
      <c r="AL193" s="55">
        <f t="shared" si="37"/>
        <v>0</v>
      </c>
      <c r="AM193" s="55"/>
      <c r="AN193" s="55"/>
      <c r="AO193" s="67"/>
    </row>
    <row r="194" spans="1:41" ht="11.45" customHeight="1" x14ac:dyDescent="0.2">
      <c r="A194" s="66"/>
      <c r="B194" s="38"/>
      <c r="C194" s="38"/>
      <c r="D194" s="38"/>
      <c r="E194" s="38"/>
      <c r="F194" s="38"/>
      <c r="G194" s="38"/>
      <c r="H194" s="25">
        <f t="shared" si="38"/>
        <v>0</v>
      </c>
      <c r="I194" s="86"/>
      <c r="J194" s="86"/>
      <c r="K194" s="87"/>
      <c r="L194" s="38"/>
      <c r="M194" s="38"/>
      <c r="N194" s="38"/>
      <c r="O194" s="38"/>
      <c r="P194" s="38"/>
      <c r="Q194" s="38"/>
      <c r="R194" s="126">
        <f t="shared" si="36"/>
        <v>0</v>
      </c>
      <c r="S194" s="126"/>
      <c r="T194" s="126"/>
      <c r="U194" s="117"/>
      <c r="V194" s="38"/>
      <c r="W194" s="38"/>
      <c r="X194" s="38"/>
      <c r="Y194" s="38"/>
      <c r="Z194" s="38"/>
      <c r="AA194" s="38"/>
      <c r="AB194" s="25">
        <f t="shared" si="39"/>
        <v>0</v>
      </c>
      <c r="AC194" s="86"/>
      <c r="AD194" s="86"/>
      <c r="AE194" s="87"/>
      <c r="AF194" s="38"/>
      <c r="AG194" s="38"/>
      <c r="AH194" s="38"/>
      <c r="AI194" s="38"/>
      <c r="AJ194" s="38"/>
      <c r="AK194" s="38"/>
      <c r="AL194" s="55">
        <f t="shared" si="37"/>
        <v>0</v>
      </c>
      <c r="AM194" s="55"/>
      <c r="AN194" s="55"/>
      <c r="AO194" s="67"/>
    </row>
    <row r="195" spans="1:41" ht="11.45" customHeight="1" x14ac:dyDescent="0.2">
      <c r="A195" s="66"/>
      <c r="B195" s="38"/>
      <c r="C195" s="38"/>
      <c r="D195" s="38"/>
      <c r="E195" s="38"/>
      <c r="F195" s="38"/>
      <c r="G195" s="38"/>
      <c r="H195" s="25">
        <f t="shared" si="38"/>
        <v>0</v>
      </c>
      <c r="I195" s="86"/>
      <c r="J195" s="86"/>
      <c r="K195" s="87"/>
      <c r="L195" s="38"/>
      <c r="M195" s="38"/>
      <c r="N195" s="38"/>
      <c r="O195" s="38"/>
      <c r="P195" s="38"/>
      <c r="Q195" s="38"/>
      <c r="R195" s="126">
        <f t="shared" si="36"/>
        <v>0</v>
      </c>
      <c r="S195" s="126"/>
      <c r="T195" s="126"/>
      <c r="U195" s="117"/>
      <c r="V195" s="38"/>
      <c r="W195" s="38"/>
      <c r="X195" s="38"/>
      <c r="Y195" s="38"/>
      <c r="Z195" s="38"/>
      <c r="AA195" s="38"/>
      <c r="AB195" s="25">
        <f t="shared" si="39"/>
        <v>0</v>
      </c>
      <c r="AC195" s="86"/>
      <c r="AD195" s="86"/>
      <c r="AE195" s="87"/>
      <c r="AF195" s="38"/>
      <c r="AG195" s="38"/>
      <c r="AH195" s="38"/>
      <c r="AI195" s="38"/>
      <c r="AJ195" s="38"/>
      <c r="AK195" s="38"/>
      <c r="AL195" s="55">
        <f t="shared" si="37"/>
        <v>0</v>
      </c>
      <c r="AM195" s="55"/>
      <c r="AN195" s="55"/>
      <c r="AO195" s="67"/>
    </row>
    <row r="196" spans="1:41" ht="11.45" customHeight="1" x14ac:dyDescent="0.2">
      <c r="A196" s="66"/>
      <c r="B196" s="38"/>
      <c r="C196" s="38"/>
      <c r="D196" s="38"/>
      <c r="E196" s="38"/>
      <c r="F196" s="38"/>
      <c r="G196" s="38"/>
      <c r="H196" s="25">
        <f t="shared" si="38"/>
        <v>0</v>
      </c>
      <c r="I196" s="86"/>
      <c r="J196" s="86"/>
      <c r="K196" s="87"/>
      <c r="L196" s="38"/>
      <c r="M196" s="38"/>
      <c r="N196" s="38"/>
      <c r="O196" s="38"/>
      <c r="P196" s="38"/>
      <c r="Q196" s="38"/>
      <c r="R196" s="126">
        <f t="shared" si="36"/>
        <v>0</v>
      </c>
      <c r="S196" s="126"/>
      <c r="T196" s="126"/>
      <c r="U196" s="117"/>
      <c r="V196" s="38"/>
      <c r="W196" s="38"/>
      <c r="X196" s="38"/>
      <c r="Y196" s="38"/>
      <c r="Z196" s="38"/>
      <c r="AA196" s="38"/>
      <c r="AB196" s="25">
        <f t="shared" si="39"/>
        <v>0</v>
      </c>
      <c r="AC196" s="86"/>
      <c r="AD196" s="86"/>
      <c r="AE196" s="87"/>
      <c r="AF196" s="38"/>
      <c r="AG196" s="38"/>
      <c r="AH196" s="38"/>
      <c r="AI196" s="38"/>
      <c r="AJ196" s="38"/>
      <c r="AK196" s="38"/>
      <c r="AL196" s="55">
        <f t="shared" si="37"/>
        <v>0</v>
      </c>
      <c r="AM196" s="55"/>
      <c r="AN196" s="55"/>
      <c r="AO196" s="67"/>
    </row>
    <row r="197" spans="1:41" ht="11.45" customHeight="1" x14ac:dyDescent="0.2">
      <c r="A197" s="66"/>
      <c r="B197" s="38"/>
      <c r="C197" s="38"/>
      <c r="D197" s="38"/>
      <c r="E197" s="38"/>
      <c r="F197" s="38"/>
      <c r="G197" s="38"/>
      <c r="H197" s="25">
        <f t="shared" si="38"/>
        <v>0</v>
      </c>
      <c r="I197" s="86"/>
      <c r="J197" s="86"/>
      <c r="K197" s="87"/>
      <c r="L197" s="38"/>
      <c r="M197" s="38"/>
      <c r="N197" s="38"/>
      <c r="O197" s="38"/>
      <c r="P197" s="38"/>
      <c r="Q197" s="38"/>
      <c r="R197" s="126">
        <f t="shared" si="36"/>
        <v>0</v>
      </c>
      <c r="S197" s="126"/>
      <c r="T197" s="126"/>
      <c r="U197" s="117"/>
      <c r="V197" s="38"/>
      <c r="W197" s="38"/>
      <c r="X197" s="38"/>
      <c r="Y197" s="38"/>
      <c r="Z197" s="38"/>
      <c r="AA197" s="38"/>
      <c r="AB197" s="25">
        <f t="shared" si="39"/>
        <v>0</v>
      </c>
      <c r="AC197" s="86"/>
      <c r="AD197" s="86"/>
      <c r="AE197" s="87"/>
      <c r="AF197" s="38"/>
      <c r="AG197" s="38"/>
      <c r="AH197" s="38"/>
      <c r="AI197" s="38"/>
      <c r="AJ197" s="38"/>
      <c r="AK197" s="38"/>
      <c r="AL197" s="55">
        <f t="shared" si="37"/>
        <v>0</v>
      </c>
      <c r="AM197" s="55"/>
      <c r="AN197" s="55"/>
      <c r="AO197" s="67"/>
    </row>
    <row r="198" spans="1:41" ht="11.45" customHeight="1" x14ac:dyDescent="0.2">
      <c r="A198" s="66"/>
      <c r="B198" s="38"/>
      <c r="C198" s="38"/>
      <c r="D198" s="38"/>
      <c r="E198" s="38"/>
      <c r="F198" s="38"/>
      <c r="G198" s="38"/>
      <c r="H198" s="25">
        <f t="shared" si="38"/>
        <v>0</v>
      </c>
      <c r="I198" s="88"/>
      <c r="J198" s="88"/>
      <c r="K198" s="89"/>
      <c r="L198" s="38"/>
      <c r="M198" s="38"/>
      <c r="N198" s="38"/>
      <c r="O198" s="38"/>
      <c r="P198" s="38"/>
      <c r="Q198" s="38"/>
      <c r="R198" s="126">
        <f t="shared" si="36"/>
        <v>0</v>
      </c>
      <c r="S198" s="126"/>
      <c r="T198" s="126"/>
      <c r="U198" s="117"/>
      <c r="V198" s="38"/>
      <c r="W198" s="38"/>
      <c r="X198" s="38"/>
      <c r="Y198" s="38"/>
      <c r="Z198" s="38"/>
      <c r="AA198" s="38"/>
      <c r="AB198" s="25">
        <f t="shared" si="39"/>
        <v>0</v>
      </c>
      <c r="AC198" s="88"/>
      <c r="AD198" s="88"/>
      <c r="AE198" s="89"/>
      <c r="AF198" s="38"/>
      <c r="AG198" s="38"/>
      <c r="AH198" s="38"/>
      <c r="AI198" s="38"/>
      <c r="AJ198" s="38"/>
      <c r="AK198" s="38"/>
      <c r="AL198" s="55">
        <f t="shared" si="37"/>
        <v>0</v>
      </c>
      <c r="AM198" s="55"/>
      <c r="AN198" s="55"/>
      <c r="AO198" s="67"/>
    </row>
    <row r="199" spans="1:41" ht="11.45" customHeight="1" x14ac:dyDescent="0.2">
      <c r="A199" s="66"/>
      <c r="B199" s="97" t="s">
        <v>63</v>
      </c>
      <c r="C199" s="97"/>
      <c r="D199" s="97"/>
      <c r="E199" s="97"/>
      <c r="F199" s="97"/>
      <c r="G199" s="97"/>
      <c r="H199" s="97"/>
      <c r="I199" s="39">
        <f>INT(SUM(H189:H198,R189:T198,)/30)</f>
        <v>0</v>
      </c>
      <c r="J199" s="40"/>
      <c r="K199" s="41"/>
      <c r="L199" s="97" t="s">
        <v>3</v>
      </c>
      <c r="M199" s="97"/>
      <c r="N199" s="92">
        <f>I199*0.05</f>
        <v>0</v>
      </c>
      <c r="O199" s="92"/>
      <c r="P199" s="92"/>
      <c r="Q199" s="92"/>
      <c r="R199" s="98"/>
      <c r="S199" s="99"/>
      <c r="T199" s="100"/>
      <c r="U199" s="117"/>
      <c r="V199" s="97" t="s">
        <v>65</v>
      </c>
      <c r="W199" s="97"/>
      <c r="X199" s="97"/>
      <c r="Y199" s="97"/>
      <c r="Z199" s="97"/>
      <c r="AA199" s="97"/>
      <c r="AB199" s="97"/>
      <c r="AC199" s="39">
        <f>INT(SUM(AB189:AB198,AL189:AN198,)/30)</f>
        <v>0</v>
      </c>
      <c r="AD199" s="40"/>
      <c r="AE199" s="41"/>
      <c r="AF199" s="97" t="s">
        <v>3</v>
      </c>
      <c r="AG199" s="97"/>
      <c r="AH199" s="92">
        <f>AC199*0.05</f>
        <v>0</v>
      </c>
      <c r="AI199" s="92"/>
      <c r="AJ199" s="92"/>
      <c r="AK199" s="92"/>
      <c r="AL199" s="98"/>
      <c r="AM199" s="99"/>
      <c r="AN199" s="100"/>
      <c r="AO199" s="67"/>
    </row>
    <row r="200" spans="1:41" ht="11.45" customHeight="1" x14ac:dyDescent="0.2">
      <c r="A200" s="66"/>
      <c r="B200" s="97" t="s">
        <v>64</v>
      </c>
      <c r="C200" s="97"/>
      <c r="D200" s="97"/>
      <c r="E200" s="97"/>
      <c r="F200" s="97"/>
      <c r="G200" s="97"/>
      <c r="H200" s="97"/>
      <c r="I200" s="39">
        <f>SUM(H189:H198,R189:T198)-I199*30</f>
        <v>0</v>
      </c>
      <c r="J200" s="40"/>
      <c r="K200" s="41"/>
      <c r="L200" s="90" t="s">
        <v>3</v>
      </c>
      <c r="M200" s="91"/>
      <c r="N200" s="92">
        <f>IF(I200&gt;15,0.05,0)</f>
        <v>0</v>
      </c>
      <c r="O200" s="92"/>
      <c r="P200" s="92"/>
      <c r="Q200" s="92"/>
      <c r="R200" s="101"/>
      <c r="S200" s="102"/>
      <c r="T200" s="103"/>
      <c r="U200" s="117"/>
      <c r="V200" s="97" t="s">
        <v>66</v>
      </c>
      <c r="W200" s="97"/>
      <c r="X200" s="97"/>
      <c r="Y200" s="97"/>
      <c r="Z200" s="97"/>
      <c r="AA200" s="97"/>
      <c r="AB200" s="97"/>
      <c r="AC200" s="39">
        <f>SUM(AB189:AB198,AL189:AN198)-AC199*30</f>
        <v>0</v>
      </c>
      <c r="AD200" s="40"/>
      <c r="AE200" s="41"/>
      <c r="AF200" s="90" t="s">
        <v>3</v>
      </c>
      <c r="AG200" s="91"/>
      <c r="AH200" s="92">
        <f>IF(AC200&gt;15,0.05,0)</f>
        <v>0</v>
      </c>
      <c r="AI200" s="92"/>
      <c r="AJ200" s="92"/>
      <c r="AK200" s="92"/>
      <c r="AL200" s="101"/>
      <c r="AM200" s="102"/>
      <c r="AN200" s="103"/>
      <c r="AO200" s="67"/>
    </row>
    <row r="201" spans="1:41" ht="11.45" customHeight="1" x14ac:dyDescent="0.2">
      <c r="A201" s="66"/>
      <c r="B201" s="112" t="s">
        <v>69</v>
      </c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4"/>
      <c r="N201" s="121">
        <f>SUM(N199:O200)</f>
        <v>0</v>
      </c>
      <c r="O201" s="121"/>
      <c r="P201" s="121"/>
      <c r="Q201" s="121"/>
      <c r="R201" s="104"/>
      <c r="S201" s="105"/>
      <c r="T201" s="106"/>
      <c r="U201" s="117"/>
      <c r="V201" s="112" t="s">
        <v>70</v>
      </c>
      <c r="W201" s="113"/>
      <c r="X201" s="113"/>
      <c r="Y201" s="113"/>
      <c r="Z201" s="113"/>
      <c r="AA201" s="113"/>
      <c r="AB201" s="113"/>
      <c r="AC201" s="113"/>
      <c r="AD201" s="113"/>
      <c r="AE201" s="113"/>
      <c r="AF201" s="113"/>
      <c r="AG201" s="114"/>
      <c r="AH201" s="121">
        <f>SUM(AH199:AI200)</f>
        <v>0</v>
      </c>
      <c r="AI201" s="121"/>
      <c r="AJ201" s="121"/>
      <c r="AK201" s="121"/>
      <c r="AL201" s="104"/>
      <c r="AM201" s="105"/>
      <c r="AN201" s="106"/>
      <c r="AO201" s="67"/>
    </row>
    <row r="202" spans="1:41" ht="11.45" customHeight="1" thickBot="1" x14ac:dyDescent="0.25">
      <c r="A202" s="66"/>
      <c r="B202" s="156"/>
      <c r="C202" s="156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  <c r="Q202" s="156"/>
      <c r="R202" s="156"/>
      <c r="S202" s="156"/>
      <c r="T202" s="156"/>
      <c r="U202" s="156"/>
      <c r="V202" s="156"/>
      <c r="W202" s="156"/>
      <c r="X202" s="156"/>
      <c r="Y202" s="156"/>
      <c r="Z202" s="156"/>
      <c r="AA202" s="156"/>
      <c r="AB202" s="156"/>
      <c r="AC202" s="156"/>
      <c r="AD202" s="156"/>
      <c r="AE202" s="156"/>
      <c r="AF202" s="156"/>
      <c r="AG202" s="156"/>
      <c r="AH202" s="156"/>
      <c r="AI202" s="156"/>
      <c r="AJ202" s="156"/>
      <c r="AK202" s="156"/>
      <c r="AL202" s="156"/>
      <c r="AM202" s="156"/>
      <c r="AN202" s="156"/>
      <c r="AO202" s="67"/>
    </row>
    <row r="203" spans="1:41" ht="13.5" thickBot="1" x14ac:dyDescent="0.25">
      <c r="A203" s="57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/>
      <c r="AM203" s="58"/>
      <c r="AN203" s="58"/>
      <c r="AO203" s="59"/>
    </row>
    <row r="204" spans="1:41" ht="21.6" customHeight="1" x14ac:dyDescent="0.2">
      <c r="A204" s="57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 s="58"/>
      <c r="AL204" s="58"/>
      <c r="AM204" s="58"/>
      <c r="AN204" s="58"/>
      <c r="AO204" s="59"/>
    </row>
    <row r="205" spans="1:41" ht="13.15" customHeight="1" x14ac:dyDescent="0.2">
      <c r="A205" s="60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  <c r="AL205" s="61"/>
      <c r="AM205" s="61"/>
      <c r="AN205" s="61"/>
      <c r="AO205" s="62"/>
    </row>
    <row r="206" spans="1:41" ht="13.15" customHeight="1" x14ac:dyDescent="0.2">
      <c r="A206" s="60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  <c r="AK206" s="61"/>
      <c r="AL206" s="61"/>
      <c r="AM206" s="61"/>
      <c r="AN206" s="61"/>
      <c r="AO206" s="62"/>
    </row>
    <row r="207" spans="1:41" ht="13.15" customHeight="1" x14ac:dyDescent="0.2">
      <c r="A207" s="60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  <c r="AK207" s="61"/>
      <c r="AL207" s="61"/>
      <c r="AM207" s="61"/>
      <c r="AN207" s="61"/>
      <c r="AO207" s="62"/>
    </row>
    <row r="208" spans="1:41" ht="13.15" customHeight="1" thickBot="1" x14ac:dyDescent="0.25">
      <c r="A208" s="63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5"/>
    </row>
    <row r="209" spans="1:41" ht="13.15" customHeight="1" x14ac:dyDescent="0.2">
      <c r="A209" s="22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4"/>
    </row>
    <row r="210" spans="1:41" ht="13.15" customHeight="1" thickBot="1" x14ac:dyDescent="0.25">
      <c r="A210" s="22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4"/>
    </row>
    <row r="211" spans="1:41" ht="18.75" thickBot="1" x14ac:dyDescent="0.25">
      <c r="A211" s="157" t="s">
        <v>93</v>
      </c>
      <c r="B211" s="158"/>
      <c r="C211" s="158"/>
      <c r="D211" s="158"/>
      <c r="E211" s="158"/>
      <c r="F211" s="158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  <c r="AD211" s="158"/>
      <c r="AE211" s="158"/>
      <c r="AF211" s="158"/>
      <c r="AG211" s="158"/>
      <c r="AH211" s="158"/>
      <c r="AI211" s="158"/>
      <c r="AJ211" s="158"/>
      <c r="AK211" s="158"/>
      <c r="AL211" s="158"/>
      <c r="AM211" s="158"/>
      <c r="AN211" s="158"/>
      <c r="AO211" s="159"/>
    </row>
    <row r="212" spans="1:41" ht="13.5" thickBot="1" x14ac:dyDescent="0.25">
      <c r="A212" s="15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O212" s="16"/>
    </row>
    <row r="213" spans="1:41" ht="18.75" thickBot="1" x14ac:dyDescent="0.25">
      <c r="A213" s="15"/>
      <c r="B213" s="7"/>
      <c r="C213" s="7"/>
      <c r="D213" s="157" t="s">
        <v>46</v>
      </c>
      <c r="E213" s="158"/>
      <c r="F213" s="158"/>
      <c r="G213" s="158"/>
      <c r="H213" s="158"/>
      <c r="I213" s="158"/>
      <c r="J213" s="158"/>
      <c r="K213" s="158"/>
      <c r="L213" s="159"/>
      <c r="M213" s="160">
        <f>L14</f>
        <v>0</v>
      </c>
      <c r="N213" s="161"/>
      <c r="O213" s="161"/>
      <c r="P213" s="161"/>
      <c r="Q213" s="161"/>
      <c r="R213" s="161"/>
      <c r="S213" s="161"/>
      <c r="T213" s="161"/>
      <c r="U213" s="161"/>
      <c r="V213" s="161"/>
      <c r="W213" s="161"/>
      <c r="X213" s="161"/>
      <c r="Y213" s="161"/>
      <c r="Z213" s="161"/>
      <c r="AA213" s="161"/>
      <c r="AB213" s="161"/>
      <c r="AC213" s="161"/>
      <c r="AD213" s="161"/>
      <c r="AE213" s="161"/>
      <c r="AF213" s="161"/>
      <c r="AG213" s="161"/>
      <c r="AH213" s="161"/>
      <c r="AI213" s="161"/>
      <c r="AJ213" s="161"/>
      <c r="AK213" s="161"/>
      <c r="AL213" s="162"/>
      <c r="AO213" s="16"/>
    </row>
    <row r="214" spans="1:41" ht="13.5" thickBot="1" x14ac:dyDescent="0.25">
      <c r="A214" s="15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O214" s="16"/>
    </row>
    <row r="215" spans="1:41" ht="23.25" x14ac:dyDescent="0.2">
      <c r="A215" s="15"/>
      <c r="B215" s="7"/>
      <c r="C215" s="7"/>
      <c r="D215" s="7"/>
      <c r="E215" s="7"/>
      <c r="F215" s="7"/>
      <c r="G215" s="7"/>
      <c r="H215" s="7"/>
      <c r="I215" s="7"/>
      <c r="J215" s="153" t="s">
        <v>6</v>
      </c>
      <c r="K215" s="154"/>
      <c r="L215" s="154"/>
      <c r="M215" s="154"/>
      <c r="N215" s="154"/>
      <c r="O215" s="154"/>
      <c r="P215" s="154"/>
      <c r="Q215" s="154"/>
      <c r="R215" s="154"/>
      <c r="S215" s="154"/>
      <c r="T215" s="154"/>
      <c r="U215" s="154"/>
      <c r="V215" s="154"/>
      <c r="W215" s="154"/>
      <c r="X215" s="154"/>
      <c r="Y215" s="154"/>
      <c r="Z215" s="154"/>
      <c r="AA215" s="154"/>
      <c r="AB215" s="154"/>
      <c r="AC215" s="155"/>
      <c r="AD215" s="7"/>
      <c r="AE215" s="7"/>
      <c r="AF215" s="7"/>
      <c r="AG215" s="7"/>
      <c r="AH215" s="7"/>
      <c r="AI215" s="7"/>
      <c r="AJ215" s="7"/>
      <c r="AK215" s="7"/>
      <c r="AL215" s="7"/>
      <c r="AO215" s="16"/>
    </row>
    <row r="216" spans="1:41" ht="15.75" x14ac:dyDescent="0.2">
      <c r="A216" s="15"/>
      <c r="B216" s="7"/>
      <c r="C216" s="7"/>
      <c r="D216" s="7"/>
      <c r="E216" s="7"/>
      <c r="F216" s="7"/>
      <c r="G216" s="7"/>
      <c r="H216" s="7"/>
      <c r="I216" s="7"/>
      <c r="J216" s="149" t="s">
        <v>113</v>
      </c>
      <c r="K216" s="150"/>
      <c r="L216" s="150"/>
      <c r="M216" s="150"/>
      <c r="N216" s="150"/>
      <c r="O216" s="150"/>
      <c r="P216" s="150"/>
      <c r="Q216" s="150"/>
      <c r="R216" s="150"/>
      <c r="S216" s="150"/>
      <c r="T216" s="150"/>
      <c r="U216" s="150"/>
      <c r="V216" s="150"/>
      <c r="W216" s="150"/>
      <c r="X216" s="150"/>
      <c r="Y216" s="150"/>
      <c r="Z216" s="150"/>
      <c r="AA216" s="151">
        <f>Z16</f>
        <v>0</v>
      </c>
      <c r="AB216" s="151"/>
      <c r="AC216" s="152"/>
      <c r="AD216" s="7"/>
      <c r="AE216" s="7"/>
      <c r="AF216" s="7"/>
      <c r="AG216" s="7"/>
      <c r="AH216" s="7"/>
      <c r="AI216" s="7"/>
      <c r="AJ216" s="7"/>
      <c r="AK216" s="7"/>
      <c r="AL216" s="7"/>
      <c r="AO216" s="16"/>
    </row>
    <row r="217" spans="1:41" x14ac:dyDescent="0.2">
      <c r="A217" s="15"/>
      <c r="B217" s="7"/>
      <c r="C217" s="7"/>
      <c r="D217" s="7"/>
      <c r="E217" s="7"/>
      <c r="F217" s="7"/>
      <c r="G217" s="7"/>
      <c r="H217" s="7"/>
      <c r="I217" s="7"/>
      <c r="J217" s="134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  <c r="Z217" s="135"/>
      <c r="AA217" s="135"/>
      <c r="AB217" s="135"/>
      <c r="AC217" s="136"/>
      <c r="AD217" s="7"/>
      <c r="AE217" s="7"/>
      <c r="AF217" s="7"/>
      <c r="AG217" s="7"/>
      <c r="AH217" s="7"/>
      <c r="AI217" s="7"/>
      <c r="AJ217" s="7"/>
      <c r="AK217" s="7"/>
      <c r="AL217" s="7"/>
      <c r="AO217" s="16"/>
    </row>
    <row r="218" spans="1:41" ht="15.75" x14ac:dyDescent="0.2">
      <c r="A218" s="15"/>
      <c r="B218" s="7"/>
      <c r="C218" s="7"/>
      <c r="D218" s="7"/>
      <c r="E218" s="7"/>
      <c r="F218" s="7"/>
      <c r="G218" s="7"/>
      <c r="H218" s="7"/>
      <c r="I218" s="7"/>
      <c r="J218" s="149" t="s">
        <v>54</v>
      </c>
      <c r="K218" s="150"/>
      <c r="L218" s="150"/>
      <c r="M218" s="150"/>
      <c r="N218" s="150"/>
      <c r="O218" s="150"/>
      <c r="P218" s="150"/>
      <c r="Q218" s="150"/>
      <c r="R218" s="150"/>
      <c r="S218" s="150"/>
      <c r="T218" s="150"/>
      <c r="U218" s="150"/>
      <c r="V218" s="150"/>
      <c r="W218" s="150"/>
      <c r="X218" s="150"/>
      <c r="Y218" s="150"/>
      <c r="Z218" s="150"/>
      <c r="AA218" s="151">
        <f>AL25</f>
        <v>0</v>
      </c>
      <c r="AB218" s="151"/>
      <c r="AC218" s="152"/>
      <c r="AD218" s="7"/>
      <c r="AE218" s="7"/>
      <c r="AF218" s="7"/>
      <c r="AG218" s="7"/>
      <c r="AH218" s="7"/>
      <c r="AI218" s="7"/>
      <c r="AJ218" s="7"/>
      <c r="AK218" s="7"/>
      <c r="AL218" s="7"/>
      <c r="AO218" s="16"/>
    </row>
    <row r="219" spans="1:41" x14ac:dyDescent="0.2">
      <c r="A219" s="15"/>
      <c r="B219" s="7"/>
      <c r="C219" s="7"/>
      <c r="D219" s="7"/>
      <c r="E219" s="7"/>
      <c r="F219" s="7"/>
      <c r="G219" s="7"/>
      <c r="H219" s="7"/>
      <c r="I219" s="7"/>
      <c r="J219" s="134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  <c r="Z219" s="135"/>
      <c r="AA219" s="135"/>
      <c r="AB219" s="135"/>
      <c r="AC219" s="136"/>
      <c r="AD219" s="7"/>
      <c r="AE219" s="7"/>
      <c r="AF219" s="7"/>
      <c r="AG219" s="7"/>
      <c r="AH219" s="7"/>
      <c r="AI219" s="7"/>
      <c r="AJ219" s="7"/>
      <c r="AK219" s="7"/>
      <c r="AL219" s="7"/>
      <c r="AO219" s="16"/>
    </row>
    <row r="220" spans="1:41" ht="13.15" customHeight="1" x14ac:dyDescent="0.2">
      <c r="A220" s="15"/>
      <c r="B220" s="7"/>
      <c r="C220" s="7"/>
      <c r="D220" s="7"/>
      <c r="E220" s="7"/>
      <c r="F220" s="7"/>
      <c r="G220" s="7"/>
      <c r="H220" s="7"/>
      <c r="I220" s="7"/>
      <c r="J220" s="145" t="s">
        <v>87</v>
      </c>
      <c r="K220" s="146"/>
      <c r="L220" s="146"/>
      <c r="M220" s="146"/>
      <c r="N220" s="146"/>
      <c r="O220" s="146"/>
      <c r="P220" s="146"/>
      <c r="Q220" s="146"/>
      <c r="R220" s="146"/>
      <c r="S220" s="146"/>
      <c r="T220" s="146"/>
      <c r="U220" s="146"/>
      <c r="V220" s="146"/>
      <c r="W220" s="146"/>
      <c r="X220" s="146"/>
      <c r="Y220" s="146"/>
      <c r="Z220" s="146"/>
      <c r="AA220" s="147">
        <f>SUM(N45,AH45,N61,AH61)</f>
        <v>0</v>
      </c>
      <c r="AB220" s="147"/>
      <c r="AC220" s="148"/>
      <c r="AD220" s="7"/>
      <c r="AE220" s="7"/>
      <c r="AF220" s="7"/>
      <c r="AG220" s="7"/>
      <c r="AH220" s="7"/>
      <c r="AI220" s="7"/>
      <c r="AJ220" s="7"/>
      <c r="AK220" s="7"/>
      <c r="AL220" s="7"/>
      <c r="AO220" s="16"/>
    </row>
    <row r="221" spans="1:41" ht="13.9" customHeight="1" x14ac:dyDescent="0.2">
      <c r="A221" s="15"/>
      <c r="B221" s="7"/>
      <c r="C221" s="7"/>
      <c r="D221" s="7"/>
      <c r="E221" s="7"/>
      <c r="F221" s="7"/>
      <c r="G221" s="7"/>
      <c r="H221" s="7"/>
      <c r="I221" s="7"/>
      <c r="J221" s="145" t="s">
        <v>77</v>
      </c>
      <c r="K221" s="146"/>
      <c r="L221" s="146"/>
      <c r="M221" s="146"/>
      <c r="N221" s="146"/>
      <c r="O221" s="146"/>
      <c r="P221" s="146"/>
      <c r="Q221" s="146"/>
      <c r="R221" s="146"/>
      <c r="S221" s="146"/>
      <c r="T221" s="146"/>
      <c r="U221" s="146"/>
      <c r="V221" s="146"/>
      <c r="W221" s="146"/>
      <c r="X221" s="146"/>
      <c r="Y221" s="146"/>
      <c r="Z221" s="146"/>
      <c r="AA221" s="147">
        <f>SUM(N80,AH80,N96,AH96)</f>
        <v>0</v>
      </c>
      <c r="AB221" s="147"/>
      <c r="AC221" s="148"/>
      <c r="AD221" s="7"/>
      <c r="AE221" s="7"/>
      <c r="AF221" s="7"/>
      <c r="AG221" s="7"/>
      <c r="AH221" s="7"/>
      <c r="AI221" s="7"/>
      <c r="AJ221" s="7"/>
      <c r="AK221" s="7"/>
      <c r="AL221" s="7"/>
      <c r="AO221" s="16"/>
    </row>
    <row r="222" spans="1:41" x14ac:dyDescent="0.2">
      <c r="A222" s="15"/>
      <c r="B222" s="7"/>
      <c r="C222" s="7"/>
      <c r="D222" s="7"/>
      <c r="E222" s="7"/>
      <c r="F222" s="7"/>
      <c r="G222" s="7"/>
      <c r="H222" s="7"/>
      <c r="I222" s="7"/>
      <c r="J222" s="145" t="s">
        <v>78</v>
      </c>
      <c r="K222" s="146"/>
      <c r="L222" s="146"/>
      <c r="M222" s="146"/>
      <c r="N222" s="146"/>
      <c r="O222" s="146"/>
      <c r="P222" s="146"/>
      <c r="Q222" s="146"/>
      <c r="R222" s="146"/>
      <c r="S222" s="146"/>
      <c r="T222" s="146"/>
      <c r="U222" s="146"/>
      <c r="V222" s="146"/>
      <c r="W222" s="146"/>
      <c r="X222" s="146"/>
      <c r="Y222" s="146"/>
      <c r="Z222" s="146"/>
      <c r="AA222" s="147">
        <f>SUM(N115,AH115,N131,AH131)</f>
        <v>0</v>
      </c>
      <c r="AB222" s="147"/>
      <c r="AC222" s="148"/>
      <c r="AD222" s="7"/>
      <c r="AE222" s="7"/>
      <c r="AF222" s="7"/>
      <c r="AG222" s="7"/>
      <c r="AH222" s="7"/>
      <c r="AI222" s="7"/>
      <c r="AJ222" s="7"/>
      <c r="AK222" s="7"/>
      <c r="AL222" s="7"/>
      <c r="AO222" s="16"/>
    </row>
    <row r="223" spans="1:41" x14ac:dyDescent="0.2">
      <c r="A223" s="15"/>
      <c r="B223" s="7"/>
      <c r="C223" s="7"/>
      <c r="D223" s="7"/>
      <c r="E223" s="7"/>
      <c r="F223" s="7"/>
      <c r="G223" s="7"/>
      <c r="H223" s="7"/>
      <c r="I223" s="7"/>
      <c r="J223" s="145" t="s">
        <v>79</v>
      </c>
      <c r="K223" s="146"/>
      <c r="L223" s="146"/>
      <c r="M223" s="146"/>
      <c r="N223" s="146"/>
      <c r="O223" s="146"/>
      <c r="P223" s="146"/>
      <c r="Q223" s="146"/>
      <c r="R223" s="146"/>
      <c r="S223" s="146"/>
      <c r="T223" s="146"/>
      <c r="U223" s="146"/>
      <c r="V223" s="146"/>
      <c r="W223" s="146"/>
      <c r="X223" s="146"/>
      <c r="Y223" s="146"/>
      <c r="Z223" s="146"/>
      <c r="AA223" s="147">
        <f>SUM(N150,AH150,N166,AH166)</f>
        <v>0</v>
      </c>
      <c r="AB223" s="147"/>
      <c r="AC223" s="148"/>
      <c r="AD223" s="7"/>
      <c r="AE223" s="7"/>
      <c r="AF223" s="7"/>
      <c r="AG223" s="7"/>
      <c r="AH223" s="7"/>
      <c r="AI223" s="7"/>
      <c r="AJ223" s="7"/>
      <c r="AK223" s="7"/>
      <c r="AL223" s="7"/>
      <c r="AO223" s="16"/>
    </row>
    <row r="224" spans="1:41" x14ac:dyDescent="0.2">
      <c r="A224" s="15"/>
      <c r="B224" s="7"/>
      <c r="C224" s="7"/>
      <c r="D224" s="7"/>
      <c r="E224" s="7"/>
      <c r="F224" s="7"/>
      <c r="G224" s="7"/>
      <c r="H224" s="7"/>
      <c r="I224" s="7"/>
      <c r="J224" s="145" t="s">
        <v>80</v>
      </c>
      <c r="K224" s="146"/>
      <c r="L224" s="146"/>
      <c r="M224" s="146"/>
      <c r="N224" s="146"/>
      <c r="O224" s="146"/>
      <c r="P224" s="146"/>
      <c r="Q224" s="146"/>
      <c r="R224" s="146"/>
      <c r="S224" s="146"/>
      <c r="T224" s="146"/>
      <c r="U224" s="146"/>
      <c r="V224" s="146"/>
      <c r="W224" s="146"/>
      <c r="X224" s="146"/>
      <c r="Y224" s="146"/>
      <c r="Z224" s="146"/>
      <c r="AA224" s="147">
        <f>SUM(N185,AH185,N201,AH201)</f>
        <v>0</v>
      </c>
      <c r="AB224" s="147"/>
      <c r="AC224" s="148"/>
      <c r="AD224" s="7"/>
      <c r="AE224" s="7"/>
      <c r="AF224" s="7"/>
      <c r="AG224" s="7"/>
      <c r="AH224" s="7"/>
      <c r="AI224" s="7"/>
      <c r="AJ224" s="7"/>
      <c r="AK224" s="7"/>
      <c r="AL224" s="7"/>
      <c r="AO224" s="16"/>
    </row>
    <row r="225" spans="1:41" ht="15.75" x14ac:dyDescent="0.2">
      <c r="A225" s="15"/>
      <c r="B225" s="7"/>
      <c r="C225" s="7"/>
      <c r="D225" s="7"/>
      <c r="E225" s="7"/>
      <c r="F225" s="7"/>
      <c r="G225" s="7"/>
      <c r="H225" s="7"/>
      <c r="I225" s="7"/>
      <c r="J225" s="149" t="s">
        <v>7</v>
      </c>
      <c r="K225" s="150"/>
      <c r="L225" s="150"/>
      <c r="M225" s="150"/>
      <c r="N225" s="150"/>
      <c r="O225" s="150"/>
      <c r="P225" s="150"/>
      <c r="Q225" s="150"/>
      <c r="R225" s="150"/>
      <c r="S225" s="150"/>
      <c r="T225" s="150"/>
      <c r="U225" s="150"/>
      <c r="V225" s="150"/>
      <c r="W225" s="150"/>
      <c r="X225" s="150"/>
      <c r="Y225" s="150"/>
      <c r="Z225" s="150"/>
      <c r="AA225" s="151">
        <f>SUM(AA220:AC224)</f>
        <v>0</v>
      </c>
      <c r="AB225" s="151"/>
      <c r="AC225" s="152"/>
      <c r="AD225" s="7"/>
      <c r="AE225" s="7"/>
      <c r="AF225" s="7"/>
      <c r="AG225" s="7"/>
      <c r="AH225" s="7"/>
      <c r="AI225" s="7"/>
      <c r="AJ225" s="7"/>
      <c r="AK225" s="7"/>
      <c r="AL225" s="7"/>
      <c r="AO225" s="16"/>
    </row>
    <row r="226" spans="1:41" x14ac:dyDescent="0.2">
      <c r="A226" s="15"/>
      <c r="B226" s="7"/>
      <c r="C226" s="7"/>
      <c r="D226" s="7"/>
      <c r="E226" s="7"/>
      <c r="F226" s="7"/>
      <c r="G226" s="7"/>
      <c r="H226" s="7"/>
      <c r="I226" s="7"/>
      <c r="J226" s="134"/>
      <c r="K226" s="135"/>
      <c r="L226" s="135"/>
      <c r="M226" s="135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  <c r="Z226" s="135"/>
      <c r="AA226" s="135"/>
      <c r="AB226" s="135"/>
      <c r="AC226" s="136"/>
      <c r="AD226" s="7"/>
      <c r="AE226" s="7"/>
      <c r="AF226" s="7"/>
      <c r="AG226" s="7"/>
      <c r="AH226" s="7"/>
      <c r="AI226" s="7"/>
      <c r="AJ226" s="7"/>
      <c r="AK226" s="7"/>
      <c r="AL226" s="7"/>
      <c r="AO226" s="16"/>
    </row>
    <row r="227" spans="1:41" x14ac:dyDescent="0.2">
      <c r="A227" s="15"/>
      <c r="B227" s="7"/>
      <c r="C227" s="7"/>
      <c r="D227" s="7"/>
      <c r="E227" s="7"/>
      <c r="F227" s="7"/>
      <c r="G227" s="7"/>
      <c r="H227" s="7"/>
      <c r="I227" s="7"/>
      <c r="J227" s="137" t="s">
        <v>8</v>
      </c>
      <c r="K227" s="138"/>
      <c r="L227" s="138"/>
      <c r="M227" s="138"/>
      <c r="N227" s="138"/>
      <c r="O227" s="138"/>
      <c r="P227" s="138"/>
      <c r="Q227" s="138"/>
      <c r="R227" s="138"/>
      <c r="S227" s="138"/>
      <c r="T227" s="138"/>
      <c r="U227" s="138"/>
      <c r="V227" s="138"/>
      <c r="W227" s="138"/>
      <c r="X227" s="138"/>
      <c r="Y227" s="138"/>
      <c r="Z227" s="138"/>
      <c r="AA227" s="141">
        <f>SUM(AA216,AA218,AA225,)</f>
        <v>0</v>
      </c>
      <c r="AB227" s="141"/>
      <c r="AC227" s="142"/>
      <c r="AD227" s="7"/>
      <c r="AE227" s="7"/>
      <c r="AF227" s="7"/>
      <c r="AG227" s="7"/>
      <c r="AH227" s="7"/>
      <c r="AI227" s="7"/>
      <c r="AJ227" s="7"/>
      <c r="AK227" s="7"/>
      <c r="AL227" s="7"/>
      <c r="AO227" s="16"/>
    </row>
    <row r="228" spans="1:41" ht="13.15" customHeight="1" thickBot="1" x14ac:dyDescent="0.25">
      <c r="A228" s="15"/>
      <c r="B228" s="7"/>
      <c r="C228" s="7"/>
      <c r="D228" s="7"/>
      <c r="E228" s="7"/>
      <c r="F228" s="7"/>
      <c r="G228" s="7"/>
      <c r="H228" s="7"/>
      <c r="I228" s="7"/>
      <c r="J228" s="139"/>
      <c r="K228" s="140"/>
      <c r="L228" s="140"/>
      <c r="M228" s="140"/>
      <c r="N228" s="140"/>
      <c r="O228" s="140"/>
      <c r="P228" s="140"/>
      <c r="Q228" s="140"/>
      <c r="R228" s="140"/>
      <c r="S228" s="140"/>
      <c r="T228" s="140"/>
      <c r="U228" s="140"/>
      <c r="V228" s="140"/>
      <c r="W228" s="140"/>
      <c r="X228" s="140"/>
      <c r="Y228" s="140"/>
      <c r="Z228" s="140"/>
      <c r="AA228" s="143"/>
      <c r="AB228" s="143"/>
      <c r="AC228" s="144"/>
      <c r="AD228" s="7"/>
      <c r="AE228" s="7"/>
      <c r="AF228" s="7"/>
      <c r="AG228" s="7"/>
      <c r="AH228" s="7"/>
      <c r="AI228" s="7"/>
      <c r="AJ228" s="7"/>
      <c r="AK228" s="7"/>
      <c r="AL228" s="7"/>
      <c r="AO228" s="16"/>
    </row>
    <row r="229" spans="1:41" ht="13.15" customHeight="1" x14ac:dyDescent="0.2">
      <c r="A229" s="15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12"/>
      <c r="S229" s="12"/>
      <c r="T229" s="12"/>
      <c r="U229" s="12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O229" s="16"/>
    </row>
    <row r="230" spans="1:41" ht="13.9" customHeight="1" thickBot="1" x14ac:dyDescent="0.25">
      <c r="A230" s="20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21"/>
      <c r="S230" s="21"/>
      <c r="T230" s="21"/>
      <c r="U230" s="21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34" t="s">
        <v>132</v>
      </c>
      <c r="AK230" s="35" t="s">
        <v>133</v>
      </c>
      <c r="AL230" s="17"/>
      <c r="AM230" s="17"/>
      <c r="AN230" s="17"/>
      <c r="AO230" s="18"/>
    </row>
  </sheetData>
  <sheetProtection algorithmName="SHA-512" hashValue="sU+iVA78Rlp/Oev3DuqqXZexAP80aBmo53OtUvyt/boBDnjQjJOLw6AyYjCdwHArZAOuvFBM59cuXbwmSPNeVQ==" saltValue="GlvZaVgDfyndzNjZt3Oyig==" spinCount="100000" sheet="1" objects="1" scenarios="1" selectLockedCells="1"/>
  <mergeCells count="1483">
    <mergeCell ref="T19:T25"/>
    <mergeCell ref="B8:AN8"/>
    <mergeCell ref="B9:C9"/>
    <mergeCell ref="D9:AN9"/>
    <mergeCell ref="B10:C10"/>
    <mergeCell ref="D10:AN10"/>
    <mergeCell ref="B11:C11"/>
    <mergeCell ref="D11:F11"/>
    <mergeCell ref="G11:H11"/>
    <mergeCell ref="I11:AN11"/>
    <mergeCell ref="B12:C12"/>
    <mergeCell ref="D12:F12"/>
    <mergeCell ref="G12:H12"/>
    <mergeCell ref="I12:AN12"/>
    <mergeCell ref="B13:AN13"/>
    <mergeCell ref="B14:K14"/>
    <mergeCell ref="L14:AN14"/>
    <mergeCell ref="B15:AN15"/>
    <mergeCell ref="B16:Y16"/>
    <mergeCell ref="Z16:AN16"/>
    <mergeCell ref="B17:AN17"/>
    <mergeCell ref="B19:S19"/>
    <mergeCell ref="B20:S20"/>
    <mergeCell ref="B21:J21"/>
    <mergeCell ref="K21:P21"/>
    <mergeCell ref="Q21:S21"/>
    <mergeCell ref="B22:J23"/>
    <mergeCell ref="K22:L23"/>
    <mergeCell ref="M22:N23"/>
    <mergeCell ref="O22:P23"/>
    <mergeCell ref="Q22:S23"/>
    <mergeCell ref="B24:J24"/>
    <mergeCell ref="K24:L24"/>
    <mergeCell ref="M24:N24"/>
    <mergeCell ref="O24:P24"/>
    <mergeCell ref="Q24:S24"/>
    <mergeCell ref="B25:P25"/>
    <mergeCell ref="Q25:S25"/>
    <mergeCell ref="J226:AC226"/>
    <mergeCell ref="J227:Z228"/>
    <mergeCell ref="AA227:AC228"/>
    <mergeCell ref="J223:Z223"/>
    <mergeCell ref="AA223:AC223"/>
    <mergeCell ref="J224:Z224"/>
    <mergeCell ref="AA224:AC224"/>
    <mergeCell ref="J225:Z225"/>
    <mergeCell ref="AA225:AC225"/>
    <mergeCell ref="J219:AC219"/>
    <mergeCell ref="J220:Z220"/>
    <mergeCell ref="AA220:AC220"/>
    <mergeCell ref="J221:Z221"/>
    <mergeCell ref="AA221:AC221"/>
    <mergeCell ref="J222:Z222"/>
    <mergeCell ref="AA222:AC222"/>
    <mergeCell ref="J215:AC215"/>
    <mergeCell ref="J216:Z216"/>
    <mergeCell ref="AA216:AC216"/>
    <mergeCell ref="J217:AC217"/>
    <mergeCell ref="J218:Z218"/>
    <mergeCell ref="AA218:AC218"/>
    <mergeCell ref="B202:AN202"/>
    <mergeCell ref="A203:AO203"/>
    <mergeCell ref="A204:AO208"/>
    <mergeCell ref="A211:AO211"/>
    <mergeCell ref="D213:L213"/>
    <mergeCell ref="M213:AL213"/>
    <mergeCell ref="AF200:AG200"/>
    <mergeCell ref="AH200:AK200"/>
    <mergeCell ref="B201:M201"/>
    <mergeCell ref="N201:Q201"/>
    <mergeCell ref="V201:AG201"/>
    <mergeCell ref="AH201:AK201"/>
    <mergeCell ref="AF199:AG199"/>
    <mergeCell ref="AH199:AK199"/>
    <mergeCell ref="AL199:AN201"/>
    <mergeCell ref="B200:H200"/>
    <mergeCell ref="L200:M200"/>
    <mergeCell ref="N200:Q200"/>
    <mergeCell ref="V200:AB200"/>
    <mergeCell ref="Y198:AA198"/>
    <mergeCell ref="AF198:AH198"/>
    <mergeCell ref="AI198:AK198"/>
    <mergeCell ref="AL198:AN198"/>
    <mergeCell ref="B199:H199"/>
    <mergeCell ref="L199:M199"/>
    <mergeCell ref="N199:Q199"/>
    <mergeCell ref="R199:T201"/>
    <mergeCell ref="V199:AB199"/>
    <mergeCell ref="Y197:AA197"/>
    <mergeCell ref="AF197:AH197"/>
    <mergeCell ref="AI197:AK197"/>
    <mergeCell ref="AL197:AN197"/>
    <mergeCell ref="B198:D198"/>
    <mergeCell ref="E198:G198"/>
    <mergeCell ref="L198:N198"/>
    <mergeCell ref="O198:Q198"/>
    <mergeCell ref="R198:T198"/>
    <mergeCell ref="V198:X198"/>
    <mergeCell ref="I200:K200"/>
    <mergeCell ref="I199:K199"/>
    <mergeCell ref="AC200:AE200"/>
    <mergeCell ref="AC199:AE199"/>
    <mergeCell ref="Y196:AA196"/>
    <mergeCell ref="AF196:AH196"/>
    <mergeCell ref="AI196:AK196"/>
    <mergeCell ref="AL196:AN196"/>
    <mergeCell ref="B197:D197"/>
    <mergeCell ref="E197:G197"/>
    <mergeCell ref="L197:N197"/>
    <mergeCell ref="O197:Q197"/>
    <mergeCell ref="R197:T197"/>
    <mergeCell ref="V197:X197"/>
    <mergeCell ref="Y195:AA195"/>
    <mergeCell ref="AF195:AH195"/>
    <mergeCell ref="AI195:AK195"/>
    <mergeCell ref="AL195:AN195"/>
    <mergeCell ref="B196:D196"/>
    <mergeCell ref="E196:G196"/>
    <mergeCell ref="L196:N196"/>
    <mergeCell ref="O196:Q196"/>
    <mergeCell ref="R196:T196"/>
    <mergeCell ref="V196:X196"/>
    <mergeCell ref="O192:Q192"/>
    <mergeCell ref="R192:T192"/>
    <mergeCell ref="V192:X192"/>
    <mergeCell ref="Y194:AA194"/>
    <mergeCell ref="AF194:AH194"/>
    <mergeCell ref="AI194:AK194"/>
    <mergeCell ref="AL194:AN194"/>
    <mergeCell ref="B195:D195"/>
    <mergeCell ref="E195:G195"/>
    <mergeCell ref="L195:N195"/>
    <mergeCell ref="O195:Q195"/>
    <mergeCell ref="R195:T195"/>
    <mergeCell ref="V195:X195"/>
    <mergeCell ref="Y193:AA193"/>
    <mergeCell ref="AF193:AH193"/>
    <mergeCell ref="AI193:AK193"/>
    <mergeCell ref="AL193:AN193"/>
    <mergeCell ref="B194:D194"/>
    <mergeCell ref="E194:G194"/>
    <mergeCell ref="L194:N194"/>
    <mergeCell ref="O194:Q194"/>
    <mergeCell ref="R194:T194"/>
    <mergeCell ref="V194:X194"/>
    <mergeCell ref="E190:G190"/>
    <mergeCell ref="L190:N190"/>
    <mergeCell ref="O190:Q190"/>
    <mergeCell ref="R190:T190"/>
    <mergeCell ref="V190:X190"/>
    <mergeCell ref="AC188:AE198"/>
    <mergeCell ref="AF188:AH188"/>
    <mergeCell ref="AI188:AK188"/>
    <mergeCell ref="AL188:AN188"/>
    <mergeCell ref="B189:D189"/>
    <mergeCell ref="E189:G189"/>
    <mergeCell ref="L189:N189"/>
    <mergeCell ref="O189:Q189"/>
    <mergeCell ref="R189:T189"/>
    <mergeCell ref="V189:X189"/>
    <mergeCell ref="Y192:AA192"/>
    <mergeCell ref="AF192:AH192"/>
    <mergeCell ref="AI192:AK192"/>
    <mergeCell ref="AL192:AN192"/>
    <mergeCell ref="B193:D193"/>
    <mergeCell ref="E193:G193"/>
    <mergeCell ref="L193:N193"/>
    <mergeCell ref="O193:Q193"/>
    <mergeCell ref="R193:T193"/>
    <mergeCell ref="V193:X193"/>
    <mergeCell ref="Y191:AA191"/>
    <mergeCell ref="AF191:AH191"/>
    <mergeCell ref="AI191:AK191"/>
    <mergeCell ref="AL191:AN191"/>
    <mergeCell ref="B192:D192"/>
    <mergeCell ref="E192:G192"/>
    <mergeCell ref="L192:N192"/>
    <mergeCell ref="B187:T187"/>
    <mergeCell ref="V187:AN187"/>
    <mergeCell ref="B188:D188"/>
    <mergeCell ref="E188:G188"/>
    <mergeCell ref="I188:K198"/>
    <mergeCell ref="L188:N188"/>
    <mergeCell ref="O188:Q188"/>
    <mergeCell ref="R188:T188"/>
    <mergeCell ref="V188:X188"/>
    <mergeCell ref="Y188:AA188"/>
    <mergeCell ref="AH184:AK184"/>
    <mergeCell ref="B185:M185"/>
    <mergeCell ref="N185:Q185"/>
    <mergeCell ref="V185:AG185"/>
    <mergeCell ref="AH185:AK185"/>
    <mergeCell ref="B186:T186"/>
    <mergeCell ref="V186:AN186"/>
    <mergeCell ref="Y190:AA190"/>
    <mergeCell ref="AF190:AH190"/>
    <mergeCell ref="AI190:AK190"/>
    <mergeCell ref="AL190:AN190"/>
    <mergeCell ref="B191:D191"/>
    <mergeCell ref="E191:G191"/>
    <mergeCell ref="L191:N191"/>
    <mergeCell ref="O191:Q191"/>
    <mergeCell ref="R191:T191"/>
    <mergeCell ref="V191:X191"/>
    <mergeCell ref="Y189:AA189"/>
    <mergeCell ref="AF189:AH189"/>
    <mergeCell ref="AI189:AK189"/>
    <mergeCell ref="AL189:AN189"/>
    <mergeCell ref="B190:D190"/>
    <mergeCell ref="AF183:AG183"/>
    <mergeCell ref="AH183:AK183"/>
    <mergeCell ref="AL183:AN185"/>
    <mergeCell ref="B184:H184"/>
    <mergeCell ref="L184:M184"/>
    <mergeCell ref="N184:Q184"/>
    <mergeCell ref="V184:AB184"/>
    <mergeCell ref="AF184:AG184"/>
    <mergeCell ref="AF182:AH182"/>
    <mergeCell ref="AI182:AK182"/>
    <mergeCell ref="AL182:AN182"/>
    <mergeCell ref="B183:H183"/>
    <mergeCell ref="L183:M183"/>
    <mergeCell ref="N183:Q183"/>
    <mergeCell ref="R183:T185"/>
    <mergeCell ref="V183:AB183"/>
    <mergeCell ref="I184:K184"/>
    <mergeCell ref="I183:K183"/>
    <mergeCell ref="AC184:AE184"/>
    <mergeCell ref="AC183:AE183"/>
    <mergeCell ref="AF177:AH177"/>
    <mergeCell ref="AI177:AK177"/>
    <mergeCell ref="AL177:AN177"/>
    <mergeCell ref="B178:D178"/>
    <mergeCell ref="AF181:AH181"/>
    <mergeCell ref="AI181:AK181"/>
    <mergeCell ref="AL181:AN181"/>
    <mergeCell ref="B182:D182"/>
    <mergeCell ref="E182:G182"/>
    <mergeCell ref="L182:N182"/>
    <mergeCell ref="O182:Q182"/>
    <mergeCell ref="R182:T182"/>
    <mergeCell ref="V182:X182"/>
    <mergeCell ref="Y182:AA182"/>
    <mergeCell ref="AF180:AH180"/>
    <mergeCell ref="AI180:AK180"/>
    <mergeCell ref="AL180:AN180"/>
    <mergeCell ref="B181:D181"/>
    <mergeCell ref="E181:G181"/>
    <mergeCell ref="L181:N181"/>
    <mergeCell ref="O181:Q181"/>
    <mergeCell ref="R181:T181"/>
    <mergeCell ref="V181:X181"/>
    <mergeCell ref="Y181:AA181"/>
    <mergeCell ref="I172:K182"/>
    <mergeCell ref="B174:D174"/>
    <mergeCell ref="E174:G174"/>
    <mergeCell ref="L174:N174"/>
    <mergeCell ref="E178:G178"/>
    <mergeCell ref="L178:N178"/>
    <mergeCell ref="O178:Q178"/>
    <mergeCell ref="R178:T178"/>
    <mergeCell ref="O172:Q172"/>
    <mergeCell ref="R172:T172"/>
    <mergeCell ref="V172:X172"/>
    <mergeCell ref="Y172:AA172"/>
    <mergeCell ref="AC172:AE182"/>
    <mergeCell ref="O174:Q174"/>
    <mergeCell ref="R174:T174"/>
    <mergeCell ref="V174:X174"/>
    <mergeCell ref="Y174:AA174"/>
    <mergeCell ref="AF179:AH179"/>
    <mergeCell ref="AI179:AK179"/>
    <mergeCell ref="AL179:AN179"/>
    <mergeCell ref="B180:D180"/>
    <mergeCell ref="E180:G180"/>
    <mergeCell ref="L180:N180"/>
    <mergeCell ref="O180:Q180"/>
    <mergeCell ref="R180:T180"/>
    <mergeCell ref="V180:X180"/>
    <mergeCell ref="Y180:AA180"/>
    <mergeCell ref="AF178:AH178"/>
    <mergeCell ref="AI178:AK178"/>
    <mergeCell ref="AL178:AN178"/>
    <mergeCell ref="B179:D179"/>
    <mergeCell ref="E179:G179"/>
    <mergeCell ref="L179:N179"/>
    <mergeCell ref="O179:Q179"/>
    <mergeCell ref="R179:T179"/>
    <mergeCell ref="V179:X179"/>
    <mergeCell ref="Y179:AA179"/>
    <mergeCell ref="O175:Q175"/>
    <mergeCell ref="R175:T175"/>
    <mergeCell ref="V175:X175"/>
    <mergeCell ref="B167:AN167"/>
    <mergeCell ref="B168:AN168"/>
    <mergeCell ref="B169:AN169"/>
    <mergeCell ref="B170:AN170"/>
    <mergeCell ref="B171:T171"/>
    <mergeCell ref="U171:U201"/>
    <mergeCell ref="V171:AN171"/>
    <mergeCell ref="B172:D172"/>
    <mergeCell ref="E172:G172"/>
    <mergeCell ref="V178:X178"/>
    <mergeCell ref="Y178:AA178"/>
    <mergeCell ref="AF176:AH176"/>
    <mergeCell ref="AI176:AK176"/>
    <mergeCell ref="AL176:AN176"/>
    <mergeCell ref="B177:D177"/>
    <mergeCell ref="E177:G177"/>
    <mergeCell ref="L177:N177"/>
    <mergeCell ref="O177:Q177"/>
    <mergeCell ref="R177:T177"/>
    <mergeCell ref="V177:X177"/>
    <mergeCell ref="Y177:AA177"/>
    <mergeCell ref="AF172:AH172"/>
    <mergeCell ref="AI172:AK172"/>
    <mergeCell ref="AL172:AN172"/>
    <mergeCell ref="B173:D173"/>
    <mergeCell ref="E173:G173"/>
    <mergeCell ref="L173:N173"/>
    <mergeCell ref="O173:Q173"/>
    <mergeCell ref="R173:T173"/>
    <mergeCell ref="V173:X173"/>
    <mergeCell ref="Y173:AA173"/>
    <mergeCell ref="L172:N172"/>
    <mergeCell ref="AF173:AH173"/>
    <mergeCell ref="AI173:AK173"/>
    <mergeCell ref="AL173:AN173"/>
    <mergeCell ref="AF175:AH175"/>
    <mergeCell ref="AI175:AK175"/>
    <mergeCell ref="AL175:AN175"/>
    <mergeCell ref="B176:D176"/>
    <mergeCell ref="E176:G176"/>
    <mergeCell ref="L176:N176"/>
    <mergeCell ref="O176:Q176"/>
    <mergeCell ref="R176:T176"/>
    <mergeCell ref="V176:X176"/>
    <mergeCell ref="Y176:AA176"/>
    <mergeCell ref="AF174:AH174"/>
    <mergeCell ref="AI174:AK174"/>
    <mergeCell ref="AL174:AN174"/>
    <mergeCell ref="B175:D175"/>
    <mergeCell ref="E175:G175"/>
    <mergeCell ref="L175:N175"/>
    <mergeCell ref="Y175:AA175"/>
    <mergeCell ref="Y163:AA163"/>
    <mergeCell ref="AF163:AH163"/>
    <mergeCell ref="AI163:AK163"/>
    <mergeCell ref="AL163:AN163"/>
    <mergeCell ref="B164:H164"/>
    <mergeCell ref="L164:M164"/>
    <mergeCell ref="N164:Q164"/>
    <mergeCell ref="R164:T166"/>
    <mergeCell ref="V164:AB164"/>
    <mergeCell ref="Y162:AA162"/>
    <mergeCell ref="AF162:AH162"/>
    <mergeCell ref="AI162:AK162"/>
    <mergeCell ref="AL162:AN162"/>
    <mergeCell ref="B163:D163"/>
    <mergeCell ref="E163:G163"/>
    <mergeCell ref="L163:N163"/>
    <mergeCell ref="O163:Q163"/>
    <mergeCell ref="R163:T163"/>
    <mergeCell ref="V163:X163"/>
    <mergeCell ref="AF165:AG165"/>
    <mergeCell ref="AH165:AK165"/>
    <mergeCell ref="B166:M166"/>
    <mergeCell ref="N166:Q166"/>
    <mergeCell ref="V166:AG166"/>
    <mergeCell ref="AH166:AK166"/>
    <mergeCell ref="AF164:AG164"/>
    <mergeCell ref="AH164:AK164"/>
    <mergeCell ref="AL164:AN166"/>
    <mergeCell ref="B165:H165"/>
    <mergeCell ref="L165:M165"/>
    <mergeCell ref="N165:Q165"/>
    <mergeCell ref="V165:AB165"/>
    <mergeCell ref="Y161:AA161"/>
    <mergeCell ref="AF161:AH161"/>
    <mergeCell ref="AI161:AK161"/>
    <mergeCell ref="AL161:AN161"/>
    <mergeCell ref="B162:D162"/>
    <mergeCell ref="E162:G162"/>
    <mergeCell ref="L162:N162"/>
    <mergeCell ref="O162:Q162"/>
    <mergeCell ref="R162:T162"/>
    <mergeCell ref="V162:X162"/>
    <mergeCell ref="Y160:AA160"/>
    <mergeCell ref="AF160:AH160"/>
    <mergeCell ref="AI160:AK160"/>
    <mergeCell ref="AL160:AN160"/>
    <mergeCell ref="B161:D161"/>
    <mergeCell ref="E161:G161"/>
    <mergeCell ref="L161:N161"/>
    <mergeCell ref="O161:Q161"/>
    <mergeCell ref="R161:T161"/>
    <mergeCell ref="V161:X161"/>
    <mergeCell ref="V157:X157"/>
    <mergeCell ref="Y159:AA159"/>
    <mergeCell ref="AF159:AH159"/>
    <mergeCell ref="AI159:AK159"/>
    <mergeCell ref="AL159:AN159"/>
    <mergeCell ref="B160:D160"/>
    <mergeCell ref="E160:G160"/>
    <mergeCell ref="L160:N160"/>
    <mergeCell ref="O160:Q160"/>
    <mergeCell ref="R160:T160"/>
    <mergeCell ref="V160:X160"/>
    <mergeCell ref="Y158:AA158"/>
    <mergeCell ref="AF158:AH158"/>
    <mergeCell ref="AI158:AK158"/>
    <mergeCell ref="AL158:AN158"/>
    <mergeCell ref="B159:D159"/>
    <mergeCell ref="E159:G159"/>
    <mergeCell ref="L159:N159"/>
    <mergeCell ref="O159:Q159"/>
    <mergeCell ref="R159:T159"/>
    <mergeCell ref="V159:X159"/>
    <mergeCell ref="O155:Q155"/>
    <mergeCell ref="R155:T155"/>
    <mergeCell ref="V155:X155"/>
    <mergeCell ref="AC153:AE163"/>
    <mergeCell ref="AF153:AH153"/>
    <mergeCell ref="AI153:AK153"/>
    <mergeCell ref="AL153:AN153"/>
    <mergeCell ref="B154:D154"/>
    <mergeCell ref="E154:G154"/>
    <mergeCell ref="L154:N154"/>
    <mergeCell ref="O154:Q154"/>
    <mergeCell ref="R154:T154"/>
    <mergeCell ref="V154:X154"/>
    <mergeCell ref="Y157:AA157"/>
    <mergeCell ref="AF157:AH157"/>
    <mergeCell ref="AI157:AK157"/>
    <mergeCell ref="AL157:AN157"/>
    <mergeCell ref="B158:D158"/>
    <mergeCell ref="E158:G158"/>
    <mergeCell ref="L158:N158"/>
    <mergeCell ref="O158:Q158"/>
    <mergeCell ref="R158:T158"/>
    <mergeCell ref="V158:X158"/>
    <mergeCell ref="Y156:AA156"/>
    <mergeCell ref="AF156:AH156"/>
    <mergeCell ref="AI156:AK156"/>
    <mergeCell ref="AL156:AN156"/>
    <mergeCell ref="B157:D157"/>
    <mergeCell ref="E157:G157"/>
    <mergeCell ref="L157:N157"/>
    <mergeCell ref="O157:Q157"/>
    <mergeCell ref="R157:T157"/>
    <mergeCell ref="B153:D153"/>
    <mergeCell ref="E153:G153"/>
    <mergeCell ref="I153:K163"/>
    <mergeCell ref="L153:N153"/>
    <mergeCell ref="O153:Q153"/>
    <mergeCell ref="R153:T153"/>
    <mergeCell ref="V153:X153"/>
    <mergeCell ref="Y153:AA153"/>
    <mergeCell ref="AH149:AK149"/>
    <mergeCell ref="B150:M150"/>
    <mergeCell ref="N150:Q150"/>
    <mergeCell ref="V150:AG150"/>
    <mergeCell ref="AH150:AK150"/>
    <mergeCell ref="B151:T151"/>
    <mergeCell ref="V151:AN151"/>
    <mergeCell ref="Y155:AA155"/>
    <mergeCell ref="AF155:AH155"/>
    <mergeCell ref="AI155:AK155"/>
    <mergeCell ref="AL155:AN155"/>
    <mergeCell ref="B156:D156"/>
    <mergeCell ref="E156:G156"/>
    <mergeCell ref="L156:N156"/>
    <mergeCell ref="O156:Q156"/>
    <mergeCell ref="R156:T156"/>
    <mergeCell ref="V156:X156"/>
    <mergeCell ref="Y154:AA154"/>
    <mergeCell ref="AF154:AH154"/>
    <mergeCell ref="AI154:AK154"/>
    <mergeCell ref="AL154:AN154"/>
    <mergeCell ref="B155:D155"/>
    <mergeCell ref="E155:G155"/>
    <mergeCell ref="L155:N155"/>
    <mergeCell ref="AF148:AG148"/>
    <mergeCell ref="AH148:AK148"/>
    <mergeCell ref="AL148:AN150"/>
    <mergeCell ref="B149:H149"/>
    <mergeCell ref="L149:M149"/>
    <mergeCell ref="N149:Q149"/>
    <mergeCell ref="V149:AB149"/>
    <mergeCell ref="AF149:AG149"/>
    <mergeCell ref="AF147:AH147"/>
    <mergeCell ref="AI147:AK147"/>
    <mergeCell ref="AL147:AN147"/>
    <mergeCell ref="B148:H148"/>
    <mergeCell ref="L148:M148"/>
    <mergeCell ref="N148:Q148"/>
    <mergeCell ref="R148:T150"/>
    <mergeCell ref="V148:AB148"/>
    <mergeCell ref="B152:T152"/>
    <mergeCell ref="V152:AN152"/>
    <mergeCell ref="AF142:AH142"/>
    <mergeCell ref="AI142:AK142"/>
    <mergeCell ref="AL142:AN142"/>
    <mergeCell ref="B143:D143"/>
    <mergeCell ref="AF146:AH146"/>
    <mergeCell ref="AI146:AK146"/>
    <mergeCell ref="AL146:AN146"/>
    <mergeCell ref="B147:D147"/>
    <mergeCell ref="E147:G147"/>
    <mergeCell ref="L147:N147"/>
    <mergeCell ref="O147:Q147"/>
    <mergeCell ref="R147:T147"/>
    <mergeCell ref="V147:X147"/>
    <mergeCell ref="Y147:AA147"/>
    <mergeCell ref="AF145:AH145"/>
    <mergeCell ref="AI145:AK145"/>
    <mergeCell ref="AL145:AN145"/>
    <mergeCell ref="B146:D146"/>
    <mergeCell ref="E146:G146"/>
    <mergeCell ref="L146:N146"/>
    <mergeCell ref="O146:Q146"/>
    <mergeCell ref="R146:T146"/>
    <mergeCell ref="V146:X146"/>
    <mergeCell ref="Y146:AA146"/>
    <mergeCell ref="I137:K147"/>
    <mergeCell ref="B139:D139"/>
    <mergeCell ref="E139:G139"/>
    <mergeCell ref="L139:N139"/>
    <mergeCell ref="E143:G143"/>
    <mergeCell ref="L143:N143"/>
    <mergeCell ref="O143:Q143"/>
    <mergeCell ref="R143:T143"/>
    <mergeCell ref="O137:Q137"/>
    <mergeCell ref="R137:T137"/>
    <mergeCell ref="V137:X137"/>
    <mergeCell ref="Y137:AA137"/>
    <mergeCell ref="AC137:AE147"/>
    <mergeCell ref="O139:Q139"/>
    <mergeCell ref="R139:T139"/>
    <mergeCell ref="V139:X139"/>
    <mergeCell ref="Y139:AA139"/>
    <mergeCell ref="AF144:AH144"/>
    <mergeCell ref="AI144:AK144"/>
    <mergeCell ref="AL144:AN144"/>
    <mergeCell ref="B145:D145"/>
    <mergeCell ref="E145:G145"/>
    <mergeCell ref="L145:N145"/>
    <mergeCell ref="O145:Q145"/>
    <mergeCell ref="R145:T145"/>
    <mergeCell ref="V145:X145"/>
    <mergeCell ref="Y145:AA145"/>
    <mergeCell ref="AF143:AH143"/>
    <mergeCell ref="AI143:AK143"/>
    <mergeCell ref="AL143:AN143"/>
    <mergeCell ref="B144:D144"/>
    <mergeCell ref="E144:G144"/>
    <mergeCell ref="L144:N144"/>
    <mergeCell ref="O144:Q144"/>
    <mergeCell ref="R144:T144"/>
    <mergeCell ref="V144:X144"/>
    <mergeCell ref="Y144:AA144"/>
    <mergeCell ref="O140:Q140"/>
    <mergeCell ref="R140:T140"/>
    <mergeCell ref="V140:X140"/>
    <mergeCell ref="B132:AN132"/>
    <mergeCell ref="B133:AN133"/>
    <mergeCell ref="B134:AN134"/>
    <mergeCell ref="B135:AN135"/>
    <mergeCell ref="B136:T136"/>
    <mergeCell ref="U136:U166"/>
    <mergeCell ref="V136:AN136"/>
    <mergeCell ref="B137:D137"/>
    <mergeCell ref="E137:G137"/>
    <mergeCell ref="V143:X143"/>
    <mergeCell ref="Y143:AA143"/>
    <mergeCell ref="AF141:AH141"/>
    <mergeCell ref="AI141:AK141"/>
    <mergeCell ref="AL141:AN141"/>
    <mergeCell ref="B142:D142"/>
    <mergeCell ref="E142:G142"/>
    <mergeCell ref="L142:N142"/>
    <mergeCell ref="O142:Q142"/>
    <mergeCell ref="R142:T142"/>
    <mergeCell ref="V142:X142"/>
    <mergeCell ref="Y142:AA142"/>
    <mergeCell ref="AF137:AH137"/>
    <mergeCell ref="AI137:AK137"/>
    <mergeCell ref="AL137:AN137"/>
    <mergeCell ref="B138:D138"/>
    <mergeCell ref="E138:G138"/>
    <mergeCell ref="L138:N138"/>
    <mergeCell ref="O138:Q138"/>
    <mergeCell ref="R138:T138"/>
    <mergeCell ref="V138:X138"/>
    <mergeCell ref="Y138:AA138"/>
    <mergeCell ref="L137:N137"/>
    <mergeCell ref="AF138:AH138"/>
    <mergeCell ref="AI138:AK138"/>
    <mergeCell ref="AL138:AN138"/>
    <mergeCell ref="AF140:AH140"/>
    <mergeCell ref="AI140:AK140"/>
    <mergeCell ref="AL140:AN140"/>
    <mergeCell ref="B141:D141"/>
    <mergeCell ref="E141:G141"/>
    <mergeCell ref="L141:N141"/>
    <mergeCell ref="O141:Q141"/>
    <mergeCell ref="R141:T141"/>
    <mergeCell ref="V141:X141"/>
    <mergeCell ref="Y141:AA141"/>
    <mergeCell ref="AF139:AH139"/>
    <mergeCell ref="AI139:AK139"/>
    <mergeCell ref="AL139:AN139"/>
    <mergeCell ref="B140:D140"/>
    <mergeCell ref="E140:G140"/>
    <mergeCell ref="L140:N140"/>
    <mergeCell ref="Y140:AA140"/>
    <mergeCell ref="Y128:AA128"/>
    <mergeCell ref="AF128:AH128"/>
    <mergeCell ref="AI128:AK128"/>
    <mergeCell ref="AL128:AN128"/>
    <mergeCell ref="B129:H129"/>
    <mergeCell ref="L129:M129"/>
    <mergeCell ref="N129:Q129"/>
    <mergeCell ref="R129:T131"/>
    <mergeCell ref="V129:AB129"/>
    <mergeCell ref="Y127:AA127"/>
    <mergeCell ref="AF127:AH127"/>
    <mergeCell ref="AI127:AK127"/>
    <mergeCell ref="AL127:AN127"/>
    <mergeCell ref="B128:D128"/>
    <mergeCell ref="E128:G128"/>
    <mergeCell ref="L128:N128"/>
    <mergeCell ref="O128:Q128"/>
    <mergeCell ref="R128:T128"/>
    <mergeCell ref="V128:X128"/>
    <mergeCell ref="AF130:AG130"/>
    <mergeCell ref="AH130:AK130"/>
    <mergeCell ref="B131:M131"/>
    <mergeCell ref="N131:Q131"/>
    <mergeCell ref="V131:AG131"/>
    <mergeCell ref="AH131:AK131"/>
    <mergeCell ref="AF129:AG129"/>
    <mergeCell ref="AH129:AK129"/>
    <mergeCell ref="AL129:AN131"/>
    <mergeCell ref="B130:H130"/>
    <mergeCell ref="L130:M130"/>
    <mergeCell ref="N130:Q130"/>
    <mergeCell ref="V130:AB130"/>
    <mergeCell ref="Y126:AA126"/>
    <mergeCell ref="AF126:AH126"/>
    <mergeCell ref="AI126:AK126"/>
    <mergeCell ref="AL126:AN126"/>
    <mergeCell ref="B127:D127"/>
    <mergeCell ref="E127:G127"/>
    <mergeCell ref="L127:N127"/>
    <mergeCell ref="O127:Q127"/>
    <mergeCell ref="R127:T127"/>
    <mergeCell ref="V127:X127"/>
    <mergeCell ref="Y125:AA125"/>
    <mergeCell ref="AF125:AH125"/>
    <mergeCell ref="AI125:AK125"/>
    <mergeCell ref="AL125:AN125"/>
    <mergeCell ref="B126:D126"/>
    <mergeCell ref="E126:G126"/>
    <mergeCell ref="L126:N126"/>
    <mergeCell ref="O126:Q126"/>
    <mergeCell ref="R126:T126"/>
    <mergeCell ref="V126:X126"/>
    <mergeCell ref="V122:X122"/>
    <mergeCell ref="Y124:AA124"/>
    <mergeCell ref="AF124:AH124"/>
    <mergeCell ref="AI124:AK124"/>
    <mergeCell ref="AL124:AN124"/>
    <mergeCell ref="B125:D125"/>
    <mergeCell ref="E125:G125"/>
    <mergeCell ref="L125:N125"/>
    <mergeCell ref="O125:Q125"/>
    <mergeCell ref="R125:T125"/>
    <mergeCell ref="V125:X125"/>
    <mergeCell ref="Y123:AA123"/>
    <mergeCell ref="AF123:AH123"/>
    <mergeCell ref="AI123:AK123"/>
    <mergeCell ref="AL123:AN123"/>
    <mergeCell ref="B124:D124"/>
    <mergeCell ref="E124:G124"/>
    <mergeCell ref="L124:N124"/>
    <mergeCell ref="O124:Q124"/>
    <mergeCell ref="R124:T124"/>
    <mergeCell ref="V124:X124"/>
    <mergeCell ref="O120:Q120"/>
    <mergeCell ref="R120:T120"/>
    <mergeCell ref="V120:X120"/>
    <mergeCell ref="AC118:AE128"/>
    <mergeCell ref="AF118:AH118"/>
    <mergeCell ref="AI118:AK118"/>
    <mergeCell ref="AL118:AN118"/>
    <mergeCell ref="B119:D119"/>
    <mergeCell ref="E119:G119"/>
    <mergeCell ref="L119:N119"/>
    <mergeCell ref="O119:Q119"/>
    <mergeCell ref="R119:T119"/>
    <mergeCell ref="V119:X119"/>
    <mergeCell ref="Y122:AA122"/>
    <mergeCell ref="AF122:AH122"/>
    <mergeCell ref="AI122:AK122"/>
    <mergeCell ref="AL122:AN122"/>
    <mergeCell ref="B123:D123"/>
    <mergeCell ref="E123:G123"/>
    <mergeCell ref="L123:N123"/>
    <mergeCell ref="O123:Q123"/>
    <mergeCell ref="R123:T123"/>
    <mergeCell ref="V123:X123"/>
    <mergeCell ref="Y121:AA121"/>
    <mergeCell ref="AF121:AH121"/>
    <mergeCell ref="AI121:AK121"/>
    <mergeCell ref="AL121:AN121"/>
    <mergeCell ref="B122:D122"/>
    <mergeCell ref="E122:G122"/>
    <mergeCell ref="L122:N122"/>
    <mergeCell ref="O122:Q122"/>
    <mergeCell ref="R122:T122"/>
    <mergeCell ref="B118:D118"/>
    <mergeCell ref="E118:G118"/>
    <mergeCell ref="I118:K128"/>
    <mergeCell ref="L118:N118"/>
    <mergeCell ref="O118:Q118"/>
    <mergeCell ref="R118:T118"/>
    <mergeCell ref="V118:X118"/>
    <mergeCell ref="Y118:AA118"/>
    <mergeCell ref="AH114:AK114"/>
    <mergeCell ref="B115:M115"/>
    <mergeCell ref="N115:Q115"/>
    <mergeCell ref="V115:AG115"/>
    <mergeCell ref="AH115:AK115"/>
    <mergeCell ref="B116:T116"/>
    <mergeCell ref="V116:AN116"/>
    <mergeCell ref="Y120:AA120"/>
    <mergeCell ref="AF120:AH120"/>
    <mergeCell ref="AI120:AK120"/>
    <mergeCell ref="AL120:AN120"/>
    <mergeCell ref="B121:D121"/>
    <mergeCell ref="E121:G121"/>
    <mergeCell ref="L121:N121"/>
    <mergeCell ref="O121:Q121"/>
    <mergeCell ref="R121:T121"/>
    <mergeCell ref="V121:X121"/>
    <mergeCell ref="Y119:AA119"/>
    <mergeCell ref="AF119:AH119"/>
    <mergeCell ref="AI119:AK119"/>
    <mergeCell ref="AL119:AN119"/>
    <mergeCell ref="B120:D120"/>
    <mergeCell ref="E120:G120"/>
    <mergeCell ref="L120:N120"/>
    <mergeCell ref="AF113:AG113"/>
    <mergeCell ref="AH113:AK113"/>
    <mergeCell ref="AL113:AN115"/>
    <mergeCell ref="B114:H114"/>
    <mergeCell ref="L114:M114"/>
    <mergeCell ref="N114:Q114"/>
    <mergeCell ref="V114:AB114"/>
    <mergeCell ref="AF114:AG114"/>
    <mergeCell ref="AF112:AH112"/>
    <mergeCell ref="AI112:AK112"/>
    <mergeCell ref="AL112:AN112"/>
    <mergeCell ref="B113:H113"/>
    <mergeCell ref="L113:M113"/>
    <mergeCell ref="N113:Q113"/>
    <mergeCell ref="R113:T115"/>
    <mergeCell ref="V113:AB113"/>
    <mergeCell ref="B117:T117"/>
    <mergeCell ref="V117:AN117"/>
    <mergeCell ref="AF107:AH107"/>
    <mergeCell ref="AI107:AK107"/>
    <mergeCell ref="AL107:AN107"/>
    <mergeCell ref="B108:D108"/>
    <mergeCell ref="AF111:AH111"/>
    <mergeCell ref="AI111:AK111"/>
    <mergeCell ref="AL111:AN111"/>
    <mergeCell ref="B112:D112"/>
    <mergeCell ref="E112:G112"/>
    <mergeCell ref="L112:N112"/>
    <mergeCell ref="O112:Q112"/>
    <mergeCell ref="R112:T112"/>
    <mergeCell ref="V112:X112"/>
    <mergeCell ref="Y112:AA112"/>
    <mergeCell ref="AF110:AH110"/>
    <mergeCell ref="AI110:AK110"/>
    <mergeCell ref="AL110:AN110"/>
    <mergeCell ref="B111:D111"/>
    <mergeCell ref="E111:G111"/>
    <mergeCell ref="L111:N111"/>
    <mergeCell ref="O111:Q111"/>
    <mergeCell ref="R111:T111"/>
    <mergeCell ref="V111:X111"/>
    <mergeCell ref="Y111:AA111"/>
    <mergeCell ref="I102:K112"/>
    <mergeCell ref="B104:D104"/>
    <mergeCell ref="E104:G104"/>
    <mergeCell ref="L104:N104"/>
    <mergeCell ref="E108:G108"/>
    <mergeCell ref="L108:N108"/>
    <mergeCell ref="O108:Q108"/>
    <mergeCell ref="R108:T108"/>
    <mergeCell ref="O102:Q102"/>
    <mergeCell ref="R102:T102"/>
    <mergeCell ref="V102:X102"/>
    <mergeCell ref="Y102:AA102"/>
    <mergeCell ref="AC102:AE112"/>
    <mergeCell ref="O104:Q104"/>
    <mergeCell ref="R104:T104"/>
    <mergeCell ref="V104:X104"/>
    <mergeCell ref="Y104:AA104"/>
    <mergeCell ref="AF109:AH109"/>
    <mergeCell ref="AI109:AK109"/>
    <mergeCell ref="AL109:AN109"/>
    <mergeCell ref="B110:D110"/>
    <mergeCell ref="E110:G110"/>
    <mergeCell ref="L110:N110"/>
    <mergeCell ref="O110:Q110"/>
    <mergeCell ref="R110:T110"/>
    <mergeCell ref="V110:X110"/>
    <mergeCell ref="Y110:AA110"/>
    <mergeCell ref="AF108:AH108"/>
    <mergeCell ref="AI108:AK108"/>
    <mergeCell ref="AL108:AN108"/>
    <mergeCell ref="B109:D109"/>
    <mergeCell ref="E109:G109"/>
    <mergeCell ref="L109:N109"/>
    <mergeCell ref="O109:Q109"/>
    <mergeCell ref="R109:T109"/>
    <mergeCell ref="V109:X109"/>
    <mergeCell ref="Y109:AA109"/>
    <mergeCell ref="O105:Q105"/>
    <mergeCell ref="R105:T105"/>
    <mergeCell ref="V105:X105"/>
    <mergeCell ref="B97:AN97"/>
    <mergeCell ref="B98:AN98"/>
    <mergeCell ref="B99:AN99"/>
    <mergeCell ref="B100:AN100"/>
    <mergeCell ref="B101:T101"/>
    <mergeCell ref="U101:U131"/>
    <mergeCell ref="V101:AN101"/>
    <mergeCell ref="B102:D102"/>
    <mergeCell ref="E102:G102"/>
    <mergeCell ref="V108:X108"/>
    <mergeCell ref="Y108:AA108"/>
    <mergeCell ref="AF106:AH106"/>
    <mergeCell ref="AI106:AK106"/>
    <mergeCell ref="AL106:AN106"/>
    <mergeCell ref="B107:D107"/>
    <mergeCell ref="E107:G107"/>
    <mergeCell ref="L107:N107"/>
    <mergeCell ref="O107:Q107"/>
    <mergeCell ref="R107:T107"/>
    <mergeCell ref="V107:X107"/>
    <mergeCell ref="Y107:AA107"/>
    <mergeCell ref="AF102:AH102"/>
    <mergeCell ref="AI102:AK102"/>
    <mergeCell ref="AL102:AN102"/>
    <mergeCell ref="B103:D103"/>
    <mergeCell ref="E103:G103"/>
    <mergeCell ref="L103:N103"/>
    <mergeCell ref="O103:Q103"/>
    <mergeCell ref="R103:T103"/>
    <mergeCell ref="V103:X103"/>
    <mergeCell ref="Y103:AA103"/>
    <mergeCell ref="L102:N102"/>
    <mergeCell ref="AF103:AH103"/>
    <mergeCell ref="AI103:AK103"/>
    <mergeCell ref="AL103:AN103"/>
    <mergeCell ref="AF105:AH105"/>
    <mergeCell ref="AI105:AK105"/>
    <mergeCell ref="AL105:AN105"/>
    <mergeCell ref="B106:D106"/>
    <mergeCell ref="E106:G106"/>
    <mergeCell ref="L106:N106"/>
    <mergeCell ref="O106:Q106"/>
    <mergeCell ref="R106:T106"/>
    <mergeCell ref="V106:X106"/>
    <mergeCell ref="Y106:AA106"/>
    <mergeCell ref="AF104:AH104"/>
    <mergeCell ref="AI104:AK104"/>
    <mergeCell ref="AL104:AN104"/>
    <mergeCell ref="B105:D105"/>
    <mergeCell ref="E105:G105"/>
    <mergeCell ref="L105:N105"/>
    <mergeCell ref="Y105:AA105"/>
    <mergeCell ref="Y93:AA93"/>
    <mergeCell ref="AF93:AH93"/>
    <mergeCell ref="AI93:AK93"/>
    <mergeCell ref="AL93:AN93"/>
    <mergeCell ref="B94:H94"/>
    <mergeCell ref="L94:M94"/>
    <mergeCell ref="N94:Q94"/>
    <mergeCell ref="R94:T96"/>
    <mergeCell ref="V94:AB94"/>
    <mergeCell ref="Y92:AA92"/>
    <mergeCell ref="AF92:AH92"/>
    <mergeCell ref="AI92:AK92"/>
    <mergeCell ref="AL92:AN92"/>
    <mergeCell ref="B93:D93"/>
    <mergeCell ref="E93:G93"/>
    <mergeCell ref="L93:N93"/>
    <mergeCell ref="O93:Q93"/>
    <mergeCell ref="R93:T93"/>
    <mergeCell ref="V93:X93"/>
    <mergeCell ref="AF95:AG95"/>
    <mergeCell ref="AH95:AK95"/>
    <mergeCell ref="B96:M96"/>
    <mergeCell ref="N96:Q96"/>
    <mergeCell ref="V96:AG96"/>
    <mergeCell ref="AH96:AK96"/>
    <mergeCell ref="AF94:AG94"/>
    <mergeCell ref="AH94:AK94"/>
    <mergeCell ref="AL94:AN96"/>
    <mergeCell ref="B95:H95"/>
    <mergeCell ref="L95:M95"/>
    <mergeCell ref="N95:Q95"/>
    <mergeCell ref="V95:AB95"/>
    <mergeCell ref="Y91:AA91"/>
    <mergeCell ref="AF91:AH91"/>
    <mergeCell ref="AI91:AK91"/>
    <mergeCell ref="AL91:AN91"/>
    <mergeCell ref="B92:D92"/>
    <mergeCell ref="E92:G92"/>
    <mergeCell ref="L92:N92"/>
    <mergeCell ref="O92:Q92"/>
    <mergeCell ref="R92:T92"/>
    <mergeCell ref="V92:X92"/>
    <mergeCell ref="Y90:AA90"/>
    <mergeCell ref="AF90:AH90"/>
    <mergeCell ref="AI90:AK90"/>
    <mergeCell ref="AL90:AN90"/>
    <mergeCell ref="B91:D91"/>
    <mergeCell ref="E91:G91"/>
    <mergeCell ref="L91:N91"/>
    <mergeCell ref="O91:Q91"/>
    <mergeCell ref="R91:T91"/>
    <mergeCell ref="V91:X91"/>
    <mergeCell ref="V87:X87"/>
    <mergeCell ref="Y89:AA89"/>
    <mergeCell ref="AF89:AH89"/>
    <mergeCell ref="AI89:AK89"/>
    <mergeCell ref="AL89:AN89"/>
    <mergeCell ref="B90:D90"/>
    <mergeCell ref="E90:G90"/>
    <mergeCell ref="L90:N90"/>
    <mergeCell ref="O90:Q90"/>
    <mergeCell ref="R90:T90"/>
    <mergeCell ref="V90:X90"/>
    <mergeCell ref="Y88:AA88"/>
    <mergeCell ref="AF88:AH88"/>
    <mergeCell ref="AI88:AK88"/>
    <mergeCell ref="AL88:AN88"/>
    <mergeCell ref="B89:D89"/>
    <mergeCell ref="E89:G89"/>
    <mergeCell ref="L89:N89"/>
    <mergeCell ref="O89:Q89"/>
    <mergeCell ref="R89:T89"/>
    <mergeCell ref="V89:X89"/>
    <mergeCell ref="O85:Q85"/>
    <mergeCell ref="R85:T85"/>
    <mergeCell ref="V85:X85"/>
    <mergeCell ref="AC83:AE93"/>
    <mergeCell ref="AF83:AH83"/>
    <mergeCell ref="AI83:AK83"/>
    <mergeCell ref="AL83:AN83"/>
    <mergeCell ref="B84:D84"/>
    <mergeCell ref="E84:G84"/>
    <mergeCell ref="L84:N84"/>
    <mergeCell ref="O84:Q84"/>
    <mergeCell ref="R84:T84"/>
    <mergeCell ref="V84:X84"/>
    <mergeCell ref="Y87:AA87"/>
    <mergeCell ref="AF87:AH87"/>
    <mergeCell ref="AI87:AK87"/>
    <mergeCell ref="AL87:AN87"/>
    <mergeCell ref="B88:D88"/>
    <mergeCell ref="E88:G88"/>
    <mergeCell ref="L88:N88"/>
    <mergeCell ref="O88:Q88"/>
    <mergeCell ref="R88:T88"/>
    <mergeCell ref="V88:X88"/>
    <mergeCell ref="Y86:AA86"/>
    <mergeCell ref="AF86:AH86"/>
    <mergeCell ref="AI86:AK86"/>
    <mergeCell ref="AL86:AN86"/>
    <mergeCell ref="B87:D87"/>
    <mergeCell ref="E87:G87"/>
    <mergeCell ref="L87:N87"/>
    <mergeCell ref="O87:Q87"/>
    <mergeCell ref="R87:T87"/>
    <mergeCell ref="B83:D83"/>
    <mergeCell ref="E83:G83"/>
    <mergeCell ref="I83:K93"/>
    <mergeCell ref="L83:N83"/>
    <mergeCell ref="O83:Q83"/>
    <mergeCell ref="R83:T83"/>
    <mergeCell ref="V83:X83"/>
    <mergeCell ref="Y83:AA83"/>
    <mergeCell ref="AH79:AK79"/>
    <mergeCell ref="B80:M80"/>
    <mergeCell ref="N80:Q80"/>
    <mergeCell ref="V80:AG80"/>
    <mergeCell ref="AH80:AK80"/>
    <mergeCell ref="B81:T81"/>
    <mergeCell ref="V81:AN81"/>
    <mergeCell ref="Y85:AA85"/>
    <mergeCell ref="AF85:AH85"/>
    <mergeCell ref="AI85:AK85"/>
    <mergeCell ref="AL85:AN85"/>
    <mergeCell ref="B86:D86"/>
    <mergeCell ref="E86:G86"/>
    <mergeCell ref="L86:N86"/>
    <mergeCell ref="O86:Q86"/>
    <mergeCell ref="R86:T86"/>
    <mergeCell ref="V86:X86"/>
    <mergeCell ref="Y84:AA84"/>
    <mergeCell ref="AF84:AH84"/>
    <mergeCell ref="AI84:AK84"/>
    <mergeCell ref="AL84:AN84"/>
    <mergeCell ref="B85:D85"/>
    <mergeCell ref="E85:G85"/>
    <mergeCell ref="L85:N85"/>
    <mergeCell ref="AF78:AG78"/>
    <mergeCell ref="AH78:AK78"/>
    <mergeCell ref="AL78:AN80"/>
    <mergeCell ref="B79:H79"/>
    <mergeCell ref="L79:M79"/>
    <mergeCell ref="N79:Q79"/>
    <mergeCell ref="V79:AB79"/>
    <mergeCell ref="AF79:AG79"/>
    <mergeCell ref="AF77:AH77"/>
    <mergeCell ref="AI77:AK77"/>
    <mergeCell ref="AL77:AN77"/>
    <mergeCell ref="B78:H78"/>
    <mergeCell ref="L78:M78"/>
    <mergeCell ref="N78:Q78"/>
    <mergeCell ref="R78:T80"/>
    <mergeCell ref="V78:AB78"/>
    <mergeCell ref="B82:T82"/>
    <mergeCell ref="V82:AN82"/>
    <mergeCell ref="AF72:AH72"/>
    <mergeCell ref="AI72:AK72"/>
    <mergeCell ref="AL72:AN72"/>
    <mergeCell ref="B73:D73"/>
    <mergeCell ref="AF76:AH76"/>
    <mergeCell ref="AI76:AK76"/>
    <mergeCell ref="AL76:AN76"/>
    <mergeCell ref="B77:D77"/>
    <mergeCell ref="E77:G77"/>
    <mergeCell ref="L77:N77"/>
    <mergeCell ref="O77:Q77"/>
    <mergeCell ref="R77:T77"/>
    <mergeCell ref="V77:X77"/>
    <mergeCell ref="Y77:AA77"/>
    <mergeCell ref="AF75:AH75"/>
    <mergeCell ref="AI75:AK75"/>
    <mergeCell ref="AL75:AN75"/>
    <mergeCell ref="B76:D76"/>
    <mergeCell ref="E76:G76"/>
    <mergeCell ref="L76:N76"/>
    <mergeCell ref="O76:Q76"/>
    <mergeCell ref="R76:T76"/>
    <mergeCell ref="V76:X76"/>
    <mergeCell ref="Y76:AA76"/>
    <mergeCell ref="I67:K77"/>
    <mergeCell ref="B69:D69"/>
    <mergeCell ref="E69:G69"/>
    <mergeCell ref="L69:N69"/>
    <mergeCell ref="E73:G73"/>
    <mergeCell ref="L73:N73"/>
    <mergeCell ref="O73:Q73"/>
    <mergeCell ref="R73:T73"/>
    <mergeCell ref="O67:Q67"/>
    <mergeCell ref="R67:T67"/>
    <mergeCell ref="V67:X67"/>
    <mergeCell ref="Y67:AA67"/>
    <mergeCell ref="AC67:AE77"/>
    <mergeCell ref="O69:Q69"/>
    <mergeCell ref="R69:T69"/>
    <mergeCell ref="V69:X69"/>
    <mergeCell ref="Y69:AA69"/>
    <mergeCell ref="AF74:AH74"/>
    <mergeCell ref="AI74:AK74"/>
    <mergeCell ref="AL74:AN74"/>
    <mergeCell ref="B75:D75"/>
    <mergeCell ref="E75:G75"/>
    <mergeCell ref="L75:N75"/>
    <mergeCell ref="O75:Q75"/>
    <mergeCell ref="R75:T75"/>
    <mergeCell ref="V75:X75"/>
    <mergeCell ref="Y75:AA75"/>
    <mergeCell ref="AF73:AH73"/>
    <mergeCell ref="AI73:AK73"/>
    <mergeCell ref="AL73:AN73"/>
    <mergeCell ref="B74:D74"/>
    <mergeCell ref="E74:G74"/>
    <mergeCell ref="L74:N74"/>
    <mergeCell ref="O74:Q74"/>
    <mergeCell ref="R74:T74"/>
    <mergeCell ref="V74:X74"/>
    <mergeCell ref="Y74:AA74"/>
    <mergeCell ref="O70:Q70"/>
    <mergeCell ref="R70:T70"/>
    <mergeCell ref="V70:X70"/>
    <mergeCell ref="B62:AN62"/>
    <mergeCell ref="B63:AN63"/>
    <mergeCell ref="B64:AN64"/>
    <mergeCell ref="B65:AN65"/>
    <mergeCell ref="B66:T66"/>
    <mergeCell ref="U66:U96"/>
    <mergeCell ref="V66:AN66"/>
    <mergeCell ref="B67:D67"/>
    <mergeCell ref="E67:G67"/>
    <mergeCell ref="V73:X73"/>
    <mergeCell ref="Y73:AA73"/>
    <mergeCell ref="AF71:AH71"/>
    <mergeCell ref="AI71:AK71"/>
    <mergeCell ref="AL71:AN71"/>
    <mergeCell ref="B72:D72"/>
    <mergeCell ref="E72:G72"/>
    <mergeCell ref="L72:N72"/>
    <mergeCell ref="O72:Q72"/>
    <mergeCell ref="R72:T72"/>
    <mergeCell ref="V72:X72"/>
    <mergeCell ref="Y72:AA72"/>
    <mergeCell ref="AF67:AH67"/>
    <mergeCell ref="AI67:AK67"/>
    <mergeCell ref="AL67:AN67"/>
    <mergeCell ref="B68:D68"/>
    <mergeCell ref="E68:G68"/>
    <mergeCell ref="L68:N68"/>
    <mergeCell ref="O68:Q68"/>
    <mergeCell ref="R68:T68"/>
    <mergeCell ref="V68:X68"/>
    <mergeCell ref="Y68:AA68"/>
    <mergeCell ref="L67:N67"/>
    <mergeCell ref="AF68:AH68"/>
    <mergeCell ref="AI68:AK68"/>
    <mergeCell ref="AL68:AN68"/>
    <mergeCell ref="AF70:AH70"/>
    <mergeCell ref="AI70:AK70"/>
    <mergeCell ref="AL70:AN70"/>
    <mergeCell ref="B71:D71"/>
    <mergeCell ref="E71:G71"/>
    <mergeCell ref="L71:N71"/>
    <mergeCell ref="O71:Q71"/>
    <mergeCell ref="R71:T71"/>
    <mergeCell ref="V71:X71"/>
    <mergeCell ref="Y71:AA71"/>
    <mergeCell ref="AF69:AH69"/>
    <mergeCell ref="AI69:AK69"/>
    <mergeCell ref="AL69:AN69"/>
    <mergeCell ref="B70:D70"/>
    <mergeCell ref="E70:G70"/>
    <mergeCell ref="L70:N70"/>
    <mergeCell ref="Y70:AA70"/>
    <mergeCell ref="Y58:AA58"/>
    <mergeCell ref="AF58:AH58"/>
    <mergeCell ref="AI58:AK58"/>
    <mergeCell ref="AL58:AN58"/>
    <mergeCell ref="B59:H59"/>
    <mergeCell ref="L59:M59"/>
    <mergeCell ref="N59:Q59"/>
    <mergeCell ref="R59:T61"/>
    <mergeCell ref="V59:AB59"/>
    <mergeCell ref="Y57:AA57"/>
    <mergeCell ref="AF57:AH57"/>
    <mergeCell ref="AI57:AK57"/>
    <mergeCell ref="AL57:AN57"/>
    <mergeCell ref="B58:D58"/>
    <mergeCell ref="E58:G58"/>
    <mergeCell ref="L58:N58"/>
    <mergeCell ref="O58:Q58"/>
    <mergeCell ref="R58:T58"/>
    <mergeCell ref="V58:X58"/>
    <mergeCell ref="AF60:AG60"/>
    <mergeCell ref="AH60:AK60"/>
    <mergeCell ref="B61:M61"/>
    <mergeCell ref="N61:Q61"/>
    <mergeCell ref="V61:AG61"/>
    <mergeCell ref="AH61:AK61"/>
    <mergeCell ref="AF59:AG59"/>
    <mergeCell ref="AH59:AK59"/>
    <mergeCell ref="AL59:AN61"/>
    <mergeCell ref="B60:H60"/>
    <mergeCell ref="L60:M60"/>
    <mergeCell ref="N60:Q60"/>
    <mergeCell ref="V60:AB60"/>
    <mergeCell ref="Y56:AA56"/>
    <mergeCell ref="AF56:AH56"/>
    <mergeCell ref="AI56:AK56"/>
    <mergeCell ref="AL56:AN56"/>
    <mergeCell ref="B57:D57"/>
    <mergeCell ref="E57:G57"/>
    <mergeCell ref="L57:N57"/>
    <mergeCell ref="O57:Q57"/>
    <mergeCell ref="R57:T57"/>
    <mergeCell ref="V57:X57"/>
    <mergeCell ref="Y55:AA55"/>
    <mergeCell ref="AF55:AH55"/>
    <mergeCell ref="AI55:AK55"/>
    <mergeCell ref="AL55:AN55"/>
    <mergeCell ref="B56:D56"/>
    <mergeCell ref="E56:G56"/>
    <mergeCell ref="L56:N56"/>
    <mergeCell ref="O56:Q56"/>
    <mergeCell ref="R56:T56"/>
    <mergeCell ref="V56:X56"/>
    <mergeCell ref="Y54:AA54"/>
    <mergeCell ref="AF54:AH54"/>
    <mergeCell ref="AI54:AK54"/>
    <mergeCell ref="AL54:AN54"/>
    <mergeCell ref="B55:D55"/>
    <mergeCell ref="E55:G55"/>
    <mergeCell ref="L55:N55"/>
    <mergeCell ref="O55:Q55"/>
    <mergeCell ref="R55:T55"/>
    <mergeCell ref="V55:X55"/>
    <mergeCell ref="Y53:AA53"/>
    <mergeCell ref="AF53:AH53"/>
    <mergeCell ref="AI53:AK53"/>
    <mergeCell ref="AL53:AN53"/>
    <mergeCell ref="B54:D54"/>
    <mergeCell ref="E54:G54"/>
    <mergeCell ref="L54:N54"/>
    <mergeCell ref="O54:Q54"/>
    <mergeCell ref="R54:T54"/>
    <mergeCell ref="V54:X54"/>
    <mergeCell ref="B50:D50"/>
    <mergeCell ref="E50:G50"/>
    <mergeCell ref="L50:N50"/>
    <mergeCell ref="O50:Q50"/>
    <mergeCell ref="R50:T50"/>
    <mergeCell ref="V50:X50"/>
    <mergeCell ref="B49:D49"/>
    <mergeCell ref="E49:G49"/>
    <mergeCell ref="L49:N49"/>
    <mergeCell ref="O49:Q49"/>
    <mergeCell ref="R49:T49"/>
    <mergeCell ref="V49:X49"/>
    <mergeCell ref="Y52:AA52"/>
    <mergeCell ref="AF52:AH52"/>
    <mergeCell ref="AI52:AK52"/>
    <mergeCell ref="AL52:AN52"/>
    <mergeCell ref="B53:D53"/>
    <mergeCell ref="E53:G53"/>
    <mergeCell ref="L53:N53"/>
    <mergeCell ref="O53:Q53"/>
    <mergeCell ref="R53:T53"/>
    <mergeCell ref="V53:X53"/>
    <mergeCell ref="Y51:AA51"/>
    <mergeCell ref="AF51:AH51"/>
    <mergeCell ref="AI51:AK51"/>
    <mergeCell ref="AL51:AN51"/>
    <mergeCell ref="B52:D52"/>
    <mergeCell ref="E52:G52"/>
    <mergeCell ref="L52:N52"/>
    <mergeCell ref="O52:Q52"/>
    <mergeCell ref="R52:T52"/>
    <mergeCell ref="V52:X52"/>
    <mergeCell ref="R42:T42"/>
    <mergeCell ref="V42:X42"/>
    <mergeCell ref="V48:X48"/>
    <mergeCell ref="Y48:AA48"/>
    <mergeCell ref="AC48:AE58"/>
    <mergeCell ref="AF48:AH48"/>
    <mergeCell ref="AI48:AK48"/>
    <mergeCell ref="AL48:AN48"/>
    <mergeCell ref="Y49:AA49"/>
    <mergeCell ref="AF49:AH49"/>
    <mergeCell ref="AI49:AK49"/>
    <mergeCell ref="AL49:AN49"/>
    <mergeCell ref="B46:AN46"/>
    <mergeCell ref="B47:T47"/>
    <mergeCell ref="U47:U61"/>
    <mergeCell ref="V47:AN47"/>
    <mergeCell ref="B48:D48"/>
    <mergeCell ref="E48:G48"/>
    <mergeCell ref="I48:K58"/>
    <mergeCell ref="L48:N48"/>
    <mergeCell ref="O48:Q48"/>
    <mergeCell ref="R48:T48"/>
    <mergeCell ref="Y50:AA50"/>
    <mergeCell ref="AF50:AH50"/>
    <mergeCell ref="AI50:AK50"/>
    <mergeCell ref="AL50:AN50"/>
    <mergeCell ref="B51:D51"/>
    <mergeCell ref="E51:G51"/>
    <mergeCell ref="L51:N51"/>
    <mergeCell ref="O51:Q51"/>
    <mergeCell ref="R51:T51"/>
    <mergeCell ref="V51:X51"/>
    <mergeCell ref="AF44:AG44"/>
    <mergeCell ref="AH44:AK44"/>
    <mergeCell ref="B40:D40"/>
    <mergeCell ref="E40:G40"/>
    <mergeCell ref="L40:N40"/>
    <mergeCell ref="O40:Q40"/>
    <mergeCell ref="R40:T40"/>
    <mergeCell ref="V40:X40"/>
    <mergeCell ref="B45:M45"/>
    <mergeCell ref="N45:Q45"/>
    <mergeCell ref="V45:AG45"/>
    <mergeCell ref="AH45:AK45"/>
    <mergeCell ref="AF43:AG43"/>
    <mergeCell ref="AH43:AK43"/>
    <mergeCell ref="AL43:AN45"/>
    <mergeCell ref="B44:H44"/>
    <mergeCell ref="L44:M44"/>
    <mergeCell ref="N44:Q44"/>
    <mergeCell ref="V44:AB44"/>
    <mergeCell ref="Y42:AA42"/>
    <mergeCell ref="AF42:AH42"/>
    <mergeCell ref="AI42:AK42"/>
    <mergeCell ref="AL42:AN42"/>
    <mergeCell ref="B43:H43"/>
    <mergeCell ref="L43:M43"/>
    <mergeCell ref="N43:Q43"/>
    <mergeCell ref="R43:T45"/>
    <mergeCell ref="V43:AB43"/>
    <mergeCell ref="B42:D42"/>
    <mergeCell ref="E42:G42"/>
    <mergeCell ref="L42:N42"/>
    <mergeCell ref="O42:Q42"/>
    <mergeCell ref="AF38:AH38"/>
    <mergeCell ref="AI38:AK38"/>
    <mergeCell ref="AL38:AN38"/>
    <mergeCell ref="B39:D39"/>
    <mergeCell ref="E39:G39"/>
    <mergeCell ref="L39:N39"/>
    <mergeCell ref="O39:Q39"/>
    <mergeCell ref="R39:T39"/>
    <mergeCell ref="V39:X39"/>
    <mergeCell ref="Y41:AA41"/>
    <mergeCell ref="AF41:AH41"/>
    <mergeCell ref="AI41:AK41"/>
    <mergeCell ref="AL41:AN41"/>
    <mergeCell ref="B38:D38"/>
    <mergeCell ref="E38:G38"/>
    <mergeCell ref="L38:N38"/>
    <mergeCell ref="O38:Q38"/>
    <mergeCell ref="R38:T38"/>
    <mergeCell ref="V38:X38"/>
    <mergeCell ref="Y40:AA40"/>
    <mergeCell ref="AF40:AH40"/>
    <mergeCell ref="AI40:AK40"/>
    <mergeCell ref="AL40:AN40"/>
    <mergeCell ref="B41:D41"/>
    <mergeCell ref="E41:G41"/>
    <mergeCell ref="L41:N41"/>
    <mergeCell ref="O41:Q41"/>
    <mergeCell ref="R41:T41"/>
    <mergeCell ref="V41:X41"/>
    <mergeCell ref="AF32:AH32"/>
    <mergeCell ref="AI32:AK32"/>
    <mergeCell ref="AL32:AN32"/>
    <mergeCell ref="Y34:AA34"/>
    <mergeCell ref="AF34:AH34"/>
    <mergeCell ref="AI34:AK34"/>
    <mergeCell ref="AL34:AN34"/>
    <mergeCell ref="Y37:AA37"/>
    <mergeCell ref="AF37:AH37"/>
    <mergeCell ref="AI37:AK37"/>
    <mergeCell ref="B32:D32"/>
    <mergeCell ref="E32:G32"/>
    <mergeCell ref="I32:K42"/>
    <mergeCell ref="Y36:AA36"/>
    <mergeCell ref="AF36:AH36"/>
    <mergeCell ref="AI36:AK36"/>
    <mergeCell ref="AL36:AN36"/>
    <mergeCell ref="B37:D37"/>
    <mergeCell ref="E37:G37"/>
    <mergeCell ref="L37:N37"/>
    <mergeCell ref="O37:Q37"/>
    <mergeCell ref="R37:T37"/>
    <mergeCell ref="V37:X37"/>
    <mergeCell ref="Y39:AA39"/>
    <mergeCell ref="AF39:AH39"/>
    <mergeCell ref="AI39:AK39"/>
    <mergeCell ref="AL39:AN39"/>
    <mergeCell ref="L36:N36"/>
    <mergeCell ref="O36:Q36"/>
    <mergeCell ref="R36:T36"/>
    <mergeCell ref="V36:X36"/>
    <mergeCell ref="Y38:AA38"/>
    <mergeCell ref="A1:AO5"/>
    <mergeCell ref="A6:A202"/>
    <mergeCell ref="B6:AL6"/>
    <mergeCell ref="AO6:AO202"/>
    <mergeCell ref="B7:AN7"/>
    <mergeCell ref="B26:AN26"/>
    <mergeCell ref="B27:AN27"/>
    <mergeCell ref="B28:AN28"/>
    <mergeCell ref="B29:AN29"/>
    <mergeCell ref="B30:AN30"/>
    <mergeCell ref="B31:T31"/>
    <mergeCell ref="I94:K94"/>
    <mergeCell ref="AC95:AE95"/>
    <mergeCell ref="AC94:AE94"/>
    <mergeCell ref="I79:K79"/>
    <mergeCell ref="I78:K78"/>
    <mergeCell ref="AC79:AE79"/>
    <mergeCell ref="AC78:AE78"/>
    <mergeCell ref="I60:K60"/>
    <mergeCell ref="B35:D35"/>
    <mergeCell ref="E35:G35"/>
    <mergeCell ref="L35:N35"/>
    <mergeCell ref="O35:Q35"/>
    <mergeCell ref="R35:T35"/>
    <mergeCell ref="V35:X35"/>
    <mergeCell ref="B34:D34"/>
    <mergeCell ref="E34:G34"/>
    <mergeCell ref="L34:N34"/>
    <mergeCell ref="O34:Q34"/>
    <mergeCell ref="R34:T34"/>
    <mergeCell ref="V34:X34"/>
    <mergeCell ref="AL37:AN37"/>
    <mergeCell ref="AC60:AE60"/>
    <mergeCell ref="AC59:AE59"/>
    <mergeCell ref="I44:K44"/>
    <mergeCell ref="I43:K43"/>
    <mergeCell ref="AC44:AE44"/>
    <mergeCell ref="AC43:AE43"/>
    <mergeCell ref="I165:K165"/>
    <mergeCell ref="V31:AN31"/>
    <mergeCell ref="U23:AJ23"/>
    <mergeCell ref="AL23:AN23"/>
    <mergeCell ref="U24:AJ24"/>
    <mergeCell ref="AL24:AN24"/>
    <mergeCell ref="I164:K164"/>
    <mergeCell ref="AC165:AE165"/>
    <mergeCell ref="AC164:AE164"/>
    <mergeCell ref="I149:K149"/>
    <mergeCell ref="I148:K148"/>
    <mergeCell ref="AC149:AE149"/>
    <mergeCell ref="AC148:AE148"/>
    <mergeCell ref="I130:K130"/>
    <mergeCell ref="I129:K129"/>
    <mergeCell ref="AC130:AE130"/>
    <mergeCell ref="AC129:AE129"/>
    <mergeCell ref="I114:K114"/>
    <mergeCell ref="I113:K113"/>
    <mergeCell ref="AC114:AE114"/>
    <mergeCell ref="AC113:AE113"/>
    <mergeCell ref="I95:K95"/>
    <mergeCell ref="L32:N32"/>
    <mergeCell ref="O32:Q32"/>
    <mergeCell ref="R32:T32"/>
    <mergeCell ref="L33:N33"/>
    <mergeCell ref="B18:AN18"/>
    <mergeCell ref="U19:AN19"/>
    <mergeCell ref="U20:AI20"/>
    <mergeCell ref="AJ20:AK20"/>
    <mergeCell ref="AL20:AN20"/>
    <mergeCell ref="U25:AK25"/>
    <mergeCell ref="AL25:AN25"/>
    <mergeCell ref="U21:AI21"/>
    <mergeCell ref="AJ21:AK21"/>
    <mergeCell ref="AL21:AN21"/>
    <mergeCell ref="U22:AI22"/>
    <mergeCell ref="AJ22:AK22"/>
    <mergeCell ref="AL22:AN22"/>
    <mergeCell ref="R33:T33"/>
    <mergeCell ref="V33:X33"/>
    <mergeCell ref="Y33:AA33"/>
    <mergeCell ref="I59:K59"/>
    <mergeCell ref="B33:D33"/>
    <mergeCell ref="E33:G33"/>
    <mergeCell ref="O33:Q33"/>
    <mergeCell ref="Y35:AA35"/>
    <mergeCell ref="AF35:AH35"/>
    <mergeCell ref="AI35:AK35"/>
    <mergeCell ref="AL35:AN35"/>
    <mergeCell ref="B36:D36"/>
    <mergeCell ref="E36:G36"/>
    <mergeCell ref="AF33:AH33"/>
    <mergeCell ref="AI33:AK33"/>
    <mergeCell ref="AL33:AN33"/>
    <mergeCell ref="V32:X32"/>
    <mergeCell ref="Y32:AA32"/>
    <mergeCell ref="AC32:AE42"/>
  </mergeCells>
  <printOptions horizontalCentered="1"/>
  <pageMargins left="0.23622047244094491" right="0.23622047244094491" top="0.15748031496062992" bottom="0.15748031496062992" header="0.11811023622047245" footer="0.11811023622047245"/>
  <pageSetup paperSize="9" scale="89" firstPageNumber="0" fitToHeight="0" orientation="portrait" horizontalDpi="300" verticalDpi="300" r:id="rId1"/>
  <headerFooter alignWithMargins="0">
    <oddHeader>&amp;R&amp;P</oddHeader>
  </headerFooter>
  <rowBreaks count="3" manualBreakCount="3">
    <brk id="61" max="40" man="1"/>
    <brk id="131" max="40" man="1"/>
    <brk id="202" max="4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tab_tec!$A$1:$A$2</xm:f>
          </x14:formula1>
          <xm:sqref>AJ21:AK22</xm:sqref>
        </x14:dataValidation>
        <x14:dataValidation type="list" allowBlank="1" showInputMessage="1" showErrorMessage="1">
          <x14:formula1>
            <xm:f>tab_tec!$A$31:$A$56</xm:f>
          </x14:formula1>
          <xm:sqref>U24:AJ24</xm:sqref>
        </x14:dataValidation>
        <x14:dataValidation type="list" allowBlank="1" showInputMessage="1" showErrorMessage="1">
          <x14:formula1>
            <xm:f>tab_tec!$A$4:$A$29</xm:f>
          </x14:formula1>
          <xm:sqref>U23:AJ23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topLeftCell="A4" zoomScale="130" zoomScaleNormal="130" workbookViewId="0">
      <selection sqref="A1:XFD6"/>
    </sheetView>
  </sheetViews>
  <sheetFormatPr defaultRowHeight="12.75" x14ac:dyDescent="0.2"/>
  <cols>
    <col min="1" max="1" width="42.28515625" bestFit="1" customWidth="1"/>
    <col min="2" max="2" width="7.5703125" customWidth="1"/>
    <col min="3" max="3" width="5.28515625" style="1" customWidth="1"/>
    <col min="4" max="4" width="3.7109375" style="1" customWidth="1"/>
    <col min="5" max="5" width="5.7109375" style="1" customWidth="1"/>
    <col min="6" max="6" width="7.28515625" style="1" bestFit="1" customWidth="1"/>
    <col min="7" max="7" width="3.85546875" style="1" customWidth="1"/>
    <col min="8" max="11" width="3.7109375" style="1" customWidth="1"/>
    <col min="12" max="12" width="4" style="1" customWidth="1"/>
    <col min="13" max="13" width="3.7109375" style="1" customWidth="1"/>
    <col min="14" max="14" width="4.85546875" style="1" customWidth="1"/>
    <col min="15" max="15" width="3.7109375" style="1" customWidth="1"/>
    <col min="16" max="16" width="4.28515625" style="1" customWidth="1"/>
    <col min="17" max="17" width="3.28515625" style="1" customWidth="1"/>
    <col min="18" max="18" width="4.140625" style="1" customWidth="1"/>
    <col min="19" max="19" width="3.5703125" style="1" customWidth="1"/>
    <col min="20" max="20" width="4.140625" style="1" customWidth="1"/>
    <col min="21" max="21" width="3.5703125" style="1" customWidth="1"/>
    <col min="22" max="22" width="4.140625" style="1" customWidth="1"/>
    <col min="23" max="23" width="3.5703125" style="1" customWidth="1"/>
    <col min="24" max="26" width="4.140625" style="1" customWidth="1"/>
    <col min="27" max="27" width="5.140625" style="1" customWidth="1"/>
    <col min="28" max="28" width="4" style="1" customWidth="1"/>
    <col min="29" max="31" width="3.7109375" style="1" customWidth="1"/>
    <col min="32" max="36" width="3.7109375" customWidth="1"/>
  </cols>
  <sheetData>
    <row r="1" spans="1:2" s="1" customFormat="1" x14ac:dyDescent="0.2">
      <c r="A1" t="s">
        <v>14</v>
      </c>
      <c r="B1"/>
    </row>
    <row r="2" spans="1:2" s="1" customFormat="1" x14ac:dyDescent="0.2">
      <c r="A2" t="s">
        <v>9</v>
      </c>
      <c r="B2"/>
    </row>
    <row r="3" spans="1:2" s="1" customFormat="1" x14ac:dyDescent="0.2">
      <c r="A3" s="3"/>
      <c r="B3" s="3"/>
    </row>
    <row r="4" spans="1:2" s="1" customFormat="1" x14ac:dyDescent="0.2">
      <c r="A4" t="s">
        <v>94</v>
      </c>
      <c r="B4" s="2">
        <v>0</v>
      </c>
    </row>
    <row r="5" spans="1:2" s="1" customFormat="1" x14ac:dyDescent="0.2">
      <c r="A5" t="s">
        <v>15</v>
      </c>
      <c r="B5" s="2">
        <v>0.5</v>
      </c>
    </row>
    <row r="6" spans="1:2" s="1" customFormat="1" x14ac:dyDescent="0.2">
      <c r="A6" t="s">
        <v>16</v>
      </c>
      <c r="B6" s="2">
        <v>0.55000000000000004</v>
      </c>
    </row>
    <row r="7" spans="1:2" s="1" customFormat="1" x14ac:dyDescent="0.2">
      <c r="A7" t="s">
        <v>17</v>
      </c>
      <c r="B7" s="2">
        <v>0.6</v>
      </c>
    </row>
    <row r="8" spans="1:2" s="1" customFormat="1" x14ac:dyDescent="0.2">
      <c r="A8" t="s">
        <v>18</v>
      </c>
      <c r="B8" s="2">
        <v>0.5</v>
      </c>
    </row>
    <row r="9" spans="1:2" s="1" customFormat="1" x14ac:dyDescent="0.2">
      <c r="A9" t="s">
        <v>19</v>
      </c>
      <c r="B9" s="2">
        <v>0.55000000000000004</v>
      </c>
    </row>
    <row r="10" spans="1:2" s="1" customFormat="1" x14ac:dyDescent="0.2">
      <c r="A10" t="s">
        <v>20</v>
      </c>
      <c r="B10" s="2">
        <v>0.6</v>
      </c>
    </row>
    <row r="11" spans="1:2" s="1" customFormat="1" x14ac:dyDescent="0.2">
      <c r="A11" t="s">
        <v>21</v>
      </c>
      <c r="B11" s="2">
        <v>0.6</v>
      </c>
    </row>
    <row r="12" spans="1:2" s="1" customFormat="1" x14ac:dyDescent="0.2">
      <c r="A12" t="s">
        <v>22</v>
      </c>
      <c r="B12" s="2">
        <v>0.5</v>
      </c>
    </row>
    <row r="13" spans="1:2" s="1" customFormat="1" x14ac:dyDescent="0.2">
      <c r="A13" t="s">
        <v>23</v>
      </c>
      <c r="B13" s="2">
        <v>0.55000000000000004</v>
      </c>
    </row>
    <row r="14" spans="1:2" s="1" customFormat="1" x14ac:dyDescent="0.2">
      <c r="A14" t="s">
        <v>24</v>
      </c>
      <c r="B14" s="2">
        <v>0.6</v>
      </c>
    </row>
    <row r="15" spans="1:2" s="1" customFormat="1" x14ac:dyDescent="0.2">
      <c r="A15" t="s">
        <v>25</v>
      </c>
      <c r="B15" s="2">
        <v>0.6</v>
      </c>
    </row>
    <row r="16" spans="1:2" s="1" customFormat="1" x14ac:dyDescent="0.2">
      <c r="A16" t="s">
        <v>26</v>
      </c>
      <c r="B16" s="2">
        <v>0.6</v>
      </c>
    </row>
    <row r="17" spans="1:2" s="1" customFormat="1" x14ac:dyDescent="0.2">
      <c r="A17" t="s">
        <v>27</v>
      </c>
      <c r="B17" s="2">
        <v>0.6</v>
      </c>
    </row>
    <row r="18" spans="1:2" s="1" customFormat="1" x14ac:dyDescent="0.2">
      <c r="A18" t="s">
        <v>28</v>
      </c>
      <c r="B18" s="2">
        <v>0.6</v>
      </c>
    </row>
    <row r="19" spans="1:2" s="1" customFormat="1" x14ac:dyDescent="0.2">
      <c r="A19" t="s">
        <v>29</v>
      </c>
      <c r="B19" s="2">
        <v>0.6</v>
      </c>
    </row>
    <row r="20" spans="1:2" s="1" customFormat="1" x14ac:dyDescent="0.2">
      <c r="A20" t="s">
        <v>30</v>
      </c>
      <c r="B20" s="2">
        <v>0.6</v>
      </c>
    </row>
    <row r="21" spans="1:2" s="1" customFormat="1" x14ac:dyDescent="0.2">
      <c r="A21" t="s">
        <v>31</v>
      </c>
      <c r="B21" s="2">
        <v>0.6</v>
      </c>
    </row>
    <row r="22" spans="1:2" s="1" customFormat="1" x14ac:dyDescent="0.2">
      <c r="A22" t="s">
        <v>32</v>
      </c>
      <c r="B22" s="2">
        <v>0.5</v>
      </c>
    </row>
    <row r="23" spans="1:2" s="1" customFormat="1" x14ac:dyDescent="0.2">
      <c r="A23" t="s">
        <v>33</v>
      </c>
      <c r="B23" s="2">
        <v>0.5</v>
      </c>
    </row>
    <row r="24" spans="1:2" s="1" customFormat="1" x14ac:dyDescent="0.2">
      <c r="A24" t="s">
        <v>34</v>
      </c>
      <c r="B24" s="2">
        <v>0.5</v>
      </c>
    </row>
    <row r="25" spans="1:2" s="1" customFormat="1" x14ac:dyDescent="0.2">
      <c r="A25" t="s">
        <v>35</v>
      </c>
      <c r="B25" s="2">
        <v>0.55000000000000004</v>
      </c>
    </row>
    <row r="26" spans="1:2" s="1" customFormat="1" x14ac:dyDescent="0.2">
      <c r="A26" t="s">
        <v>36</v>
      </c>
      <c r="B26" s="2">
        <v>0.6</v>
      </c>
    </row>
    <row r="27" spans="1:2" s="1" customFormat="1" x14ac:dyDescent="0.2">
      <c r="A27" t="s">
        <v>37</v>
      </c>
      <c r="B27" s="2">
        <v>0.5</v>
      </c>
    </row>
    <row r="28" spans="1:2" s="1" customFormat="1" x14ac:dyDescent="0.2">
      <c r="A28" t="s">
        <v>38</v>
      </c>
      <c r="B28" s="2">
        <v>0.55000000000000004</v>
      </c>
    </row>
    <row r="29" spans="1:2" s="1" customFormat="1" x14ac:dyDescent="0.2">
      <c r="A29" t="s">
        <v>99</v>
      </c>
      <c r="B29" s="2">
        <v>0.6</v>
      </c>
    </row>
    <row r="30" spans="1:2" s="1" customFormat="1" x14ac:dyDescent="0.2">
      <c r="A30" s="3"/>
      <c r="B30" s="3"/>
    </row>
    <row r="31" spans="1:2" s="1" customFormat="1" x14ac:dyDescent="0.2">
      <c r="A31" t="s">
        <v>88</v>
      </c>
      <c r="B31" s="2">
        <v>0</v>
      </c>
    </row>
    <row r="32" spans="1:2" s="1" customFormat="1" x14ac:dyDescent="0.2">
      <c r="A32" t="s">
        <v>15</v>
      </c>
      <c r="B32" s="2">
        <v>0.5</v>
      </c>
    </row>
    <row r="33" spans="1:2" s="1" customFormat="1" x14ac:dyDescent="0.2">
      <c r="A33" t="s">
        <v>16</v>
      </c>
      <c r="B33" s="2">
        <v>0.55000000000000004</v>
      </c>
    </row>
    <row r="34" spans="1:2" s="1" customFormat="1" x14ac:dyDescent="0.2">
      <c r="A34" t="s">
        <v>17</v>
      </c>
      <c r="B34" s="2">
        <v>0.6</v>
      </c>
    </row>
    <row r="35" spans="1:2" s="1" customFormat="1" x14ac:dyDescent="0.2">
      <c r="A35" t="s">
        <v>18</v>
      </c>
      <c r="B35" s="2">
        <v>0.5</v>
      </c>
    </row>
    <row r="36" spans="1:2" s="1" customFormat="1" x14ac:dyDescent="0.2">
      <c r="A36" t="s">
        <v>19</v>
      </c>
      <c r="B36" s="2">
        <v>0.55000000000000004</v>
      </c>
    </row>
    <row r="37" spans="1:2" s="1" customFormat="1" x14ac:dyDescent="0.2">
      <c r="A37" t="s">
        <v>20</v>
      </c>
      <c r="B37" s="2">
        <v>0.6</v>
      </c>
    </row>
    <row r="38" spans="1:2" s="1" customFormat="1" x14ac:dyDescent="0.2">
      <c r="A38" t="s">
        <v>21</v>
      </c>
      <c r="B38" s="2">
        <v>0.6</v>
      </c>
    </row>
    <row r="39" spans="1:2" s="1" customFormat="1" x14ac:dyDescent="0.2">
      <c r="A39" t="s">
        <v>22</v>
      </c>
      <c r="B39" s="2">
        <v>0.5</v>
      </c>
    </row>
    <row r="40" spans="1:2" s="1" customFormat="1" x14ac:dyDescent="0.2">
      <c r="A40" t="s">
        <v>23</v>
      </c>
      <c r="B40" s="2">
        <v>0.55000000000000004</v>
      </c>
    </row>
    <row r="41" spans="1:2" s="1" customFormat="1" x14ac:dyDescent="0.2">
      <c r="A41" t="s">
        <v>24</v>
      </c>
      <c r="B41" s="2">
        <v>0.6</v>
      </c>
    </row>
    <row r="42" spans="1:2" s="1" customFormat="1" x14ac:dyDescent="0.2">
      <c r="A42" t="s">
        <v>25</v>
      </c>
      <c r="B42" s="2">
        <v>0.6</v>
      </c>
    </row>
    <row r="43" spans="1:2" s="1" customFormat="1" x14ac:dyDescent="0.2">
      <c r="A43" t="s">
        <v>26</v>
      </c>
      <c r="B43" s="2">
        <v>0.6</v>
      </c>
    </row>
    <row r="44" spans="1:2" s="1" customFormat="1" x14ac:dyDescent="0.2">
      <c r="A44" t="s">
        <v>27</v>
      </c>
      <c r="B44" s="2">
        <v>0.6</v>
      </c>
    </row>
    <row r="45" spans="1:2" s="1" customFormat="1" x14ac:dyDescent="0.2">
      <c r="A45" t="s">
        <v>28</v>
      </c>
      <c r="B45" s="2">
        <v>0.6</v>
      </c>
    </row>
    <row r="46" spans="1:2" s="1" customFormat="1" x14ac:dyDescent="0.2">
      <c r="A46" t="s">
        <v>29</v>
      </c>
      <c r="B46" s="2">
        <v>0.6</v>
      </c>
    </row>
    <row r="47" spans="1:2" s="1" customFormat="1" x14ac:dyDescent="0.2">
      <c r="A47" t="s">
        <v>30</v>
      </c>
      <c r="B47" s="2">
        <v>0.6</v>
      </c>
    </row>
    <row r="48" spans="1:2" s="1" customFormat="1" x14ac:dyDescent="0.2">
      <c r="A48" t="s">
        <v>31</v>
      </c>
      <c r="B48" s="2">
        <v>0.6</v>
      </c>
    </row>
    <row r="49" spans="1:2" s="1" customFormat="1" x14ac:dyDescent="0.2">
      <c r="A49" t="s">
        <v>32</v>
      </c>
      <c r="B49" s="2">
        <v>0.5</v>
      </c>
    </row>
    <row r="50" spans="1:2" s="1" customFormat="1" x14ac:dyDescent="0.2">
      <c r="A50" t="s">
        <v>33</v>
      </c>
      <c r="B50" s="2">
        <v>0.5</v>
      </c>
    </row>
    <row r="51" spans="1:2" s="1" customFormat="1" x14ac:dyDescent="0.2">
      <c r="A51" t="s">
        <v>34</v>
      </c>
      <c r="B51" s="2">
        <v>0.5</v>
      </c>
    </row>
    <row r="52" spans="1:2" s="1" customFormat="1" x14ac:dyDescent="0.2">
      <c r="A52" t="s">
        <v>35</v>
      </c>
      <c r="B52" s="2">
        <v>0.55000000000000004</v>
      </c>
    </row>
    <row r="53" spans="1:2" s="1" customFormat="1" x14ac:dyDescent="0.2">
      <c r="A53" t="s">
        <v>36</v>
      </c>
      <c r="B53" s="2">
        <v>0.6</v>
      </c>
    </row>
    <row r="54" spans="1:2" s="1" customFormat="1" x14ac:dyDescent="0.2">
      <c r="A54" t="s">
        <v>37</v>
      </c>
      <c r="B54" s="2">
        <v>0.5</v>
      </c>
    </row>
    <row r="55" spans="1:2" s="1" customFormat="1" x14ac:dyDescent="0.2">
      <c r="A55" t="s">
        <v>38</v>
      </c>
      <c r="B55" s="2">
        <v>0.55000000000000004</v>
      </c>
    </row>
    <row r="56" spans="1:2" s="1" customFormat="1" x14ac:dyDescent="0.2">
      <c r="A56" t="s">
        <v>99</v>
      </c>
      <c r="B56" s="2">
        <v>0.6</v>
      </c>
    </row>
    <row r="57" spans="1:2" s="1" customFormat="1" x14ac:dyDescent="0.2">
      <c r="A57" s="3"/>
      <c r="B57" s="3"/>
    </row>
  </sheetData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zoomScale="130" zoomScaleNormal="130" workbookViewId="0">
      <selection activeCell="J15" sqref="J15"/>
    </sheetView>
  </sheetViews>
  <sheetFormatPr defaultRowHeight="12.75" x14ac:dyDescent="0.2"/>
  <cols>
    <col min="1" max="1" width="42.28515625" bestFit="1" customWidth="1"/>
    <col min="2" max="2" width="7.5703125" customWidth="1"/>
    <col min="3" max="3" width="5.28515625" style="1" customWidth="1"/>
    <col min="4" max="4" width="3.7109375" style="1" customWidth="1"/>
    <col min="5" max="5" width="5.7109375" style="1" customWidth="1"/>
    <col min="6" max="6" width="7.28515625" style="1" bestFit="1" customWidth="1"/>
    <col min="7" max="7" width="3.85546875" style="1" customWidth="1"/>
    <col min="8" max="11" width="3.7109375" style="1" customWidth="1"/>
    <col min="12" max="12" width="4" style="1" customWidth="1"/>
    <col min="13" max="13" width="3.7109375" style="1" customWidth="1"/>
    <col min="14" max="14" width="4.85546875" style="1" customWidth="1"/>
    <col min="15" max="15" width="3.7109375" style="1" customWidth="1"/>
    <col min="16" max="16" width="4.28515625" style="1" customWidth="1"/>
    <col min="17" max="17" width="3.28515625" style="1" customWidth="1"/>
    <col min="18" max="18" width="4.140625" style="1" customWidth="1"/>
    <col min="19" max="19" width="3.5703125" style="1" customWidth="1"/>
    <col min="20" max="20" width="4.140625" style="1" customWidth="1"/>
    <col min="21" max="21" width="3.5703125" style="1" customWidth="1"/>
    <col min="22" max="22" width="4.140625" style="1" customWidth="1"/>
    <col min="23" max="23" width="3.5703125" style="1" customWidth="1"/>
    <col min="24" max="26" width="4.140625" style="1" customWidth="1"/>
    <col min="27" max="27" width="5.140625" style="1" customWidth="1"/>
    <col min="28" max="28" width="4" style="1" customWidth="1"/>
    <col min="29" max="31" width="3.7109375" style="1" customWidth="1"/>
    <col min="32" max="36" width="3.7109375" customWidth="1"/>
  </cols>
  <sheetData>
    <row r="1" spans="1:2" s="1" customFormat="1" x14ac:dyDescent="0.2">
      <c r="A1" t="s">
        <v>14</v>
      </c>
      <c r="B1"/>
    </row>
    <row r="2" spans="1:2" s="1" customFormat="1" x14ac:dyDescent="0.2">
      <c r="A2" t="s">
        <v>9</v>
      </c>
      <c r="B2"/>
    </row>
    <row r="3" spans="1:2" s="1" customFormat="1" x14ac:dyDescent="0.2">
      <c r="A3" s="3"/>
      <c r="B3" s="3"/>
    </row>
    <row r="4" spans="1:2" s="1" customFormat="1" x14ac:dyDescent="0.2">
      <c r="A4" t="s">
        <v>94</v>
      </c>
      <c r="B4" s="2">
        <v>0</v>
      </c>
    </row>
    <row r="5" spans="1:2" s="1" customFormat="1" x14ac:dyDescent="0.2">
      <c r="A5" t="s">
        <v>15</v>
      </c>
      <c r="B5" s="2">
        <v>0.25</v>
      </c>
    </row>
    <row r="6" spans="1:2" s="1" customFormat="1" x14ac:dyDescent="0.2">
      <c r="A6" t="s">
        <v>16</v>
      </c>
      <c r="B6" s="2">
        <v>0.28000000000000003</v>
      </c>
    </row>
    <row r="7" spans="1:2" s="1" customFormat="1" x14ac:dyDescent="0.2">
      <c r="A7" t="s">
        <v>17</v>
      </c>
      <c r="B7" s="2">
        <v>0.3</v>
      </c>
    </row>
    <row r="8" spans="1:2" s="1" customFormat="1" x14ac:dyDescent="0.2">
      <c r="A8" t="s">
        <v>18</v>
      </c>
      <c r="B8" s="2">
        <v>0.25</v>
      </c>
    </row>
    <row r="9" spans="1:2" s="1" customFormat="1" x14ac:dyDescent="0.2">
      <c r="A9" t="s">
        <v>19</v>
      </c>
      <c r="B9" s="2">
        <v>0.28000000000000003</v>
      </c>
    </row>
    <row r="10" spans="1:2" s="1" customFormat="1" x14ac:dyDescent="0.2">
      <c r="A10" t="s">
        <v>20</v>
      </c>
      <c r="B10" s="2">
        <v>0.3</v>
      </c>
    </row>
    <row r="11" spans="1:2" s="1" customFormat="1" x14ac:dyDescent="0.2">
      <c r="A11" t="s">
        <v>21</v>
      </c>
      <c r="B11" s="2">
        <v>0.3</v>
      </c>
    </row>
    <row r="12" spans="1:2" s="1" customFormat="1" x14ac:dyDescent="0.2">
      <c r="A12" t="s">
        <v>22</v>
      </c>
      <c r="B12" s="2">
        <v>0.25</v>
      </c>
    </row>
    <row r="13" spans="1:2" s="1" customFormat="1" x14ac:dyDescent="0.2">
      <c r="A13" t="s">
        <v>23</v>
      </c>
      <c r="B13" s="2">
        <v>0.28000000000000003</v>
      </c>
    </row>
    <row r="14" spans="1:2" s="1" customFormat="1" x14ac:dyDescent="0.2">
      <c r="A14" t="s">
        <v>24</v>
      </c>
      <c r="B14" s="2">
        <v>0.3</v>
      </c>
    </row>
    <row r="15" spans="1:2" s="1" customFormat="1" x14ac:dyDescent="0.2">
      <c r="A15" t="s">
        <v>25</v>
      </c>
      <c r="B15" s="2">
        <v>0.3</v>
      </c>
    </row>
    <row r="16" spans="1:2" s="1" customFormat="1" x14ac:dyDescent="0.2">
      <c r="A16" t="s">
        <v>26</v>
      </c>
      <c r="B16" s="2">
        <v>0.3</v>
      </c>
    </row>
    <row r="17" spans="1:2" s="1" customFormat="1" x14ac:dyDescent="0.2">
      <c r="A17" t="s">
        <v>27</v>
      </c>
      <c r="B17" s="2">
        <v>0.3</v>
      </c>
    </row>
    <row r="18" spans="1:2" s="1" customFormat="1" x14ac:dyDescent="0.2">
      <c r="A18" t="s">
        <v>28</v>
      </c>
      <c r="B18" s="2">
        <v>0.3</v>
      </c>
    </row>
    <row r="19" spans="1:2" s="1" customFormat="1" x14ac:dyDescent="0.2">
      <c r="A19" t="s">
        <v>29</v>
      </c>
      <c r="B19" s="2">
        <v>0.3</v>
      </c>
    </row>
    <row r="20" spans="1:2" s="1" customFormat="1" x14ac:dyDescent="0.2">
      <c r="A20" t="s">
        <v>30</v>
      </c>
      <c r="B20" s="2">
        <v>0.3</v>
      </c>
    </row>
    <row r="21" spans="1:2" s="1" customFormat="1" x14ac:dyDescent="0.2">
      <c r="A21" t="s">
        <v>31</v>
      </c>
      <c r="B21" s="2">
        <v>0.3</v>
      </c>
    </row>
    <row r="22" spans="1:2" s="1" customFormat="1" x14ac:dyDescent="0.2">
      <c r="A22" t="s">
        <v>32</v>
      </c>
      <c r="B22" s="2">
        <v>0.25</v>
      </c>
    </row>
    <row r="23" spans="1:2" s="1" customFormat="1" x14ac:dyDescent="0.2">
      <c r="A23" t="s">
        <v>33</v>
      </c>
      <c r="B23" s="2">
        <v>0.25</v>
      </c>
    </row>
    <row r="24" spans="1:2" s="1" customFormat="1" x14ac:dyDescent="0.2">
      <c r="A24" t="s">
        <v>34</v>
      </c>
      <c r="B24" s="2">
        <v>0.25</v>
      </c>
    </row>
    <row r="25" spans="1:2" s="1" customFormat="1" x14ac:dyDescent="0.2">
      <c r="A25" t="s">
        <v>35</v>
      </c>
      <c r="B25" s="2">
        <v>0.28000000000000003</v>
      </c>
    </row>
    <row r="26" spans="1:2" s="1" customFormat="1" x14ac:dyDescent="0.2">
      <c r="A26" t="s">
        <v>36</v>
      </c>
      <c r="B26" s="2">
        <v>0.3</v>
      </c>
    </row>
    <row r="27" spans="1:2" s="1" customFormat="1" x14ac:dyDescent="0.2">
      <c r="A27" t="s">
        <v>37</v>
      </c>
      <c r="B27" s="2">
        <v>0.25</v>
      </c>
    </row>
    <row r="28" spans="1:2" s="1" customFormat="1" x14ac:dyDescent="0.2">
      <c r="A28" t="s">
        <v>38</v>
      </c>
      <c r="B28" s="2">
        <v>0.28000000000000003</v>
      </c>
    </row>
    <row r="29" spans="1:2" s="1" customFormat="1" x14ac:dyDescent="0.2">
      <c r="A29" t="s">
        <v>99</v>
      </c>
      <c r="B29" s="2">
        <v>0.3</v>
      </c>
    </row>
    <row r="30" spans="1:2" s="1" customFormat="1" x14ac:dyDescent="0.2">
      <c r="A30" s="3"/>
      <c r="B30" s="3"/>
    </row>
    <row r="31" spans="1:2" s="1" customFormat="1" x14ac:dyDescent="0.2">
      <c r="A31" t="s">
        <v>88</v>
      </c>
      <c r="B31" s="2">
        <v>0</v>
      </c>
    </row>
    <row r="32" spans="1:2" s="1" customFormat="1" x14ac:dyDescent="0.2">
      <c r="A32" t="s">
        <v>15</v>
      </c>
      <c r="B32" s="2">
        <v>0.25</v>
      </c>
    </row>
    <row r="33" spans="1:2" s="1" customFormat="1" x14ac:dyDescent="0.2">
      <c r="A33" t="s">
        <v>16</v>
      </c>
      <c r="B33" s="2">
        <v>0.28000000000000003</v>
      </c>
    </row>
    <row r="34" spans="1:2" s="1" customFormat="1" x14ac:dyDescent="0.2">
      <c r="A34" t="s">
        <v>17</v>
      </c>
      <c r="B34" s="2">
        <v>0.3</v>
      </c>
    </row>
    <row r="35" spans="1:2" s="1" customFormat="1" x14ac:dyDescent="0.2">
      <c r="A35" t="s">
        <v>18</v>
      </c>
      <c r="B35" s="2">
        <v>0.25</v>
      </c>
    </row>
    <row r="36" spans="1:2" s="1" customFormat="1" x14ac:dyDescent="0.2">
      <c r="A36" t="s">
        <v>19</v>
      </c>
      <c r="B36" s="2">
        <v>0.28000000000000003</v>
      </c>
    </row>
    <row r="37" spans="1:2" s="1" customFormat="1" x14ac:dyDescent="0.2">
      <c r="A37" t="s">
        <v>20</v>
      </c>
      <c r="B37" s="2">
        <v>0.3</v>
      </c>
    </row>
    <row r="38" spans="1:2" s="1" customFormat="1" x14ac:dyDescent="0.2">
      <c r="A38" t="s">
        <v>21</v>
      </c>
      <c r="B38" s="2">
        <v>0.3</v>
      </c>
    </row>
    <row r="39" spans="1:2" s="1" customFormat="1" x14ac:dyDescent="0.2">
      <c r="A39" t="s">
        <v>22</v>
      </c>
      <c r="B39" s="2">
        <v>0.25</v>
      </c>
    </row>
    <row r="40" spans="1:2" s="1" customFormat="1" x14ac:dyDescent="0.2">
      <c r="A40" t="s">
        <v>23</v>
      </c>
      <c r="B40" s="2">
        <v>0.28000000000000003</v>
      </c>
    </row>
    <row r="41" spans="1:2" s="1" customFormat="1" x14ac:dyDescent="0.2">
      <c r="A41" t="s">
        <v>24</v>
      </c>
      <c r="B41" s="2">
        <v>0.3</v>
      </c>
    </row>
    <row r="42" spans="1:2" s="1" customFormat="1" x14ac:dyDescent="0.2">
      <c r="A42" t="s">
        <v>25</v>
      </c>
      <c r="B42" s="2">
        <v>0.3</v>
      </c>
    </row>
    <row r="43" spans="1:2" s="1" customFormat="1" x14ac:dyDescent="0.2">
      <c r="A43" t="s">
        <v>26</v>
      </c>
      <c r="B43" s="2">
        <v>0.3</v>
      </c>
    </row>
    <row r="44" spans="1:2" s="1" customFormat="1" x14ac:dyDescent="0.2">
      <c r="A44" t="s">
        <v>27</v>
      </c>
      <c r="B44" s="2">
        <v>0.3</v>
      </c>
    </row>
    <row r="45" spans="1:2" s="1" customFormat="1" x14ac:dyDescent="0.2">
      <c r="A45" t="s">
        <v>28</v>
      </c>
      <c r="B45" s="2">
        <v>0.3</v>
      </c>
    </row>
    <row r="46" spans="1:2" s="1" customFormat="1" x14ac:dyDescent="0.2">
      <c r="A46" t="s">
        <v>29</v>
      </c>
      <c r="B46" s="2">
        <v>0.3</v>
      </c>
    </row>
    <row r="47" spans="1:2" s="1" customFormat="1" x14ac:dyDescent="0.2">
      <c r="A47" t="s">
        <v>30</v>
      </c>
      <c r="B47" s="2">
        <v>0.3</v>
      </c>
    </row>
    <row r="48" spans="1:2" s="1" customFormat="1" x14ac:dyDescent="0.2">
      <c r="A48" t="s">
        <v>31</v>
      </c>
      <c r="B48" s="2">
        <v>0.3</v>
      </c>
    </row>
    <row r="49" spans="1:2" s="1" customFormat="1" x14ac:dyDescent="0.2">
      <c r="A49" t="s">
        <v>32</v>
      </c>
      <c r="B49" s="2">
        <v>0.25</v>
      </c>
    </row>
    <row r="50" spans="1:2" s="1" customFormat="1" x14ac:dyDescent="0.2">
      <c r="A50" t="s">
        <v>33</v>
      </c>
      <c r="B50" s="2">
        <v>0.25</v>
      </c>
    </row>
    <row r="51" spans="1:2" s="1" customFormat="1" x14ac:dyDescent="0.2">
      <c r="A51" t="s">
        <v>34</v>
      </c>
      <c r="B51" s="2">
        <v>0.25</v>
      </c>
    </row>
    <row r="52" spans="1:2" s="1" customFormat="1" x14ac:dyDescent="0.2">
      <c r="A52" t="s">
        <v>35</v>
      </c>
      <c r="B52" s="2">
        <v>0.28000000000000003</v>
      </c>
    </row>
    <row r="53" spans="1:2" s="1" customFormat="1" x14ac:dyDescent="0.2">
      <c r="A53" t="s">
        <v>36</v>
      </c>
      <c r="B53" s="2">
        <v>0.3</v>
      </c>
    </row>
    <row r="54" spans="1:2" s="1" customFormat="1" x14ac:dyDescent="0.2">
      <c r="A54" t="s">
        <v>37</v>
      </c>
      <c r="B54" s="2">
        <v>0.25</v>
      </c>
    </row>
    <row r="55" spans="1:2" s="1" customFormat="1" x14ac:dyDescent="0.2">
      <c r="A55" t="s">
        <v>38</v>
      </c>
      <c r="B55" s="2">
        <v>0.28000000000000003</v>
      </c>
    </row>
    <row r="56" spans="1:2" s="1" customFormat="1" x14ac:dyDescent="0.2">
      <c r="A56" t="s">
        <v>99</v>
      </c>
      <c r="B56" s="2">
        <v>0.3</v>
      </c>
    </row>
    <row r="57" spans="1:2" s="1" customFormat="1" x14ac:dyDescent="0.2">
      <c r="A57" s="3"/>
      <c r="B57" s="3"/>
    </row>
  </sheetData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AO232"/>
  <sheetViews>
    <sheetView showGridLines="0" showRowColHeaders="0" zoomScale="160" zoomScaleNormal="160" workbookViewId="0">
      <selection activeCell="L14" sqref="L14:AN14"/>
    </sheetView>
  </sheetViews>
  <sheetFormatPr defaultColWidth="8.85546875" defaultRowHeight="12.75" x14ac:dyDescent="0.2"/>
  <cols>
    <col min="1" max="2" width="2.7109375" style="4" customWidth="1"/>
    <col min="3" max="4" width="2.42578125" style="4" customWidth="1"/>
    <col min="5" max="5" width="2.85546875" style="4" customWidth="1"/>
    <col min="6" max="6" width="2.7109375" style="4" customWidth="1"/>
    <col min="7" max="7" width="2.140625" style="4" customWidth="1"/>
    <col min="8" max="8" width="6.28515625" style="4" customWidth="1"/>
    <col min="9" max="9" width="2.42578125" style="4" customWidth="1"/>
    <col min="10" max="10" width="2.85546875" style="4" customWidth="1"/>
    <col min="11" max="11" width="2.28515625" style="4" customWidth="1"/>
    <col min="12" max="12" width="2.5703125" style="4" customWidth="1"/>
    <col min="13" max="13" width="2.7109375" style="4" customWidth="1"/>
    <col min="14" max="14" width="2.42578125" style="4" customWidth="1"/>
    <col min="15" max="15" width="2.85546875" style="4" customWidth="1"/>
    <col min="16" max="16" width="2.42578125" style="4" customWidth="1"/>
    <col min="17" max="17" width="1.7109375" style="4" customWidth="1"/>
    <col min="18" max="21" width="2.42578125" style="5" customWidth="1"/>
    <col min="22" max="22" width="2.7109375" style="4" customWidth="1"/>
    <col min="23" max="23" width="2.28515625" style="4" customWidth="1"/>
    <col min="24" max="24" width="2.7109375" style="4" customWidth="1"/>
    <col min="25" max="25" width="3" style="4" customWidth="1"/>
    <col min="26" max="26" width="2.28515625" style="4" customWidth="1"/>
    <col min="27" max="27" width="2.5703125" style="4" customWidth="1"/>
    <col min="28" max="28" width="6.7109375" style="4" customWidth="1"/>
    <col min="29" max="29" width="3.140625" style="4" customWidth="1"/>
    <col min="30" max="30" width="4.5703125" style="4" customWidth="1"/>
    <col min="31" max="31" width="0.7109375" style="4" customWidth="1"/>
    <col min="32" max="32" width="3.28515625" style="4" customWidth="1"/>
    <col min="33" max="33" width="2.7109375" style="4" customWidth="1"/>
    <col min="34" max="34" width="2.140625" style="4" customWidth="1"/>
    <col min="35" max="35" width="3.5703125" style="4" customWidth="1"/>
    <col min="36" max="36" width="2.42578125" style="4" customWidth="1"/>
    <col min="37" max="37" width="2.85546875" style="4" customWidth="1"/>
    <col min="38" max="38" width="1.28515625" style="4" customWidth="1"/>
    <col min="39" max="39" width="2.7109375" style="7" customWidth="1"/>
    <col min="40" max="40" width="2.42578125" style="7" customWidth="1"/>
    <col min="41" max="41" width="2.7109375" style="7" customWidth="1"/>
    <col min="42" max="42" width="2.7109375" style="4" customWidth="1"/>
    <col min="43" max="43" width="10" style="4" customWidth="1"/>
    <col min="44" max="49" width="8.85546875" style="4" customWidth="1"/>
    <col min="50" max="50" width="4.28515625" style="4" customWidth="1"/>
    <col min="51" max="16384" width="8.85546875" style="4"/>
  </cols>
  <sheetData>
    <row r="1" spans="1:41" x14ac:dyDescent="0.2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9"/>
    </row>
    <row r="2" spans="1:41" x14ac:dyDescent="0.2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2"/>
    </row>
    <row r="3" spans="1:41" x14ac:dyDescent="0.2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2"/>
    </row>
    <row r="4" spans="1:41" x14ac:dyDescent="0.2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2"/>
    </row>
    <row r="5" spans="1:41" ht="13.5" thickBot="1" x14ac:dyDescent="0.25">
      <c r="A5" s="63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5"/>
    </row>
    <row r="6" spans="1:41" ht="13.5" thickBot="1" x14ac:dyDescent="0.2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"/>
      <c r="AN6" s="6"/>
      <c r="AO6" s="67"/>
    </row>
    <row r="7" spans="1:41" ht="16.5" x14ac:dyDescent="0.2">
      <c r="A7" s="66"/>
      <c r="B7" s="68" t="s">
        <v>73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70"/>
      <c r="AO7" s="67"/>
    </row>
    <row r="8" spans="1:41" x14ac:dyDescent="0.2">
      <c r="A8" s="66"/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67"/>
    </row>
    <row r="9" spans="1:41" x14ac:dyDescent="0.2">
      <c r="A9" s="66"/>
      <c r="B9" s="181" t="s">
        <v>126</v>
      </c>
      <c r="C9" s="181"/>
      <c r="D9" s="182" t="s">
        <v>134</v>
      </c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67"/>
    </row>
    <row r="10" spans="1:41" x14ac:dyDescent="0.2">
      <c r="A10" s="66"/>
      <c r="B10" s="181" t="s">
        <v>129</v>
      </c>
      <c r="C10" s="181"/>
      <c r="D10" s="182" t="s">
        <v>128</v>
      </c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67"/>
    </row>
    <row r="11" spans="1:41" s="5" customFormat="1" x14ac:dyDescent="0.2">
      <c r="A11" s="66"/>
      <c r="B11" s="181" t="s">
        <v>130</v>
      </c>
      <c r="C11" s="181"/>
      <c r="D11" s="182" t="s">
        <v>0</v>
      </c>
      <c r="E11" s="182"/>
      <c r="F11" s="182"/>
      <c r="G11" s="183"/>
      <c r="H11" s="183"/>
      <c r="I11" s="184" t="s">
        <v>81</v>
      </c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67"/>
    </row>
    <row r="12" spans="1:41" s="5" customFormat="1" x14ac:dyDescent="0.2">
      <c r="A12" s="66"/>
      <c r="B12" s="181" t="s">
        <v>131</v>
      </c>
      <c r="C12" s="181"/>
      <c r="D12" s="182" t="s">
        <v>0</v>
      </c>
      <c r="E12" s="182"/>
      <c r="F12" s="182"/>
      <c r="G12" s="185"/>
      <c r="H12" s="185"/>
      <c r="I12" s="184" t="s">
        <v>50</v>
      </c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67"/>
    </row>
    <row r="13" spans="1:41" x14ac:dyDescent="0.2">
      <c r="A13" s="66"/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67"/>
    </row>
    <row r="14" spans="1:41" s="5" customFormat="1" ht="18" x14ac:dyDescent="0.2">
      <c r="A14" s="66"/>
      <c r="B14" s="176" t="s">
        <v>46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67"/>
    </row>
    <row r="15" spans="1:41" s="5" customFormat="1" x14ac:dyDescent="0.2">
      <c r="A15" s="66"/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67"/>
    </row>
    <row r="16" spans="1:41" s="5" customFormat="1" ht="18" x14ac:dyDescent="0.2">
      <c r="A16" s="66"/>
      <c r="B16" s="176" t="s">
        <v>51</v>
      </c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67"/>
    </row>
    <row r="17" spans="1:41" x14ac:dyDescent="0.2">
      <c r="A17" s="66"/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67"/>
    </row>
    <row r="18" spans="1:41" ht="18" x14ac:dyDescent="0.2">
      <c r="A18" s="66"/>
      <c r="B18" s="71" t="s">
        <v>53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3"/>
      <c r="AO18" s="67"/>
    </row>
    <row r="19" spans="1:41" s="7" customFormat="1" x14ac:dyDescent="0.2">
      <c r="A19" s="66"/>
      <c r="B19" s="164" t="s">
        <v>10</v>
      </c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94"/>
      <c r="X19" s="164" t="s">
        <v>52</v>
      </c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67"/>
    </row>
    <row r="20" spans="1:41" x14ac:dyDescent="0.2">
      <c r="A20" s="66"/>
      <c r="B20" s="165" t="s">
        <v>74</v>
      </c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95"/>
      <c r="X20" s="164" t="s">
        <v>11</v>
      </c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86" t="s">
        <v>39</v>
      </c>
      <c r="AK20" s="186"/>
      <c r="AL20" s="164" t="s">
        <v>3</v>
      </c>
      <c r="AM20" s="164"/>
      <c r="AN20" s="164"/>
      <c r="AO20" s="67"/>
    </row>
    <row r="21" spans="1:41" x14ac:dyDescent="0.2">
      <c r="A21" s="66"/>
      <c r="B21" s="164" t="s">
        <v>1</v>
      </c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27" t="s">
        <v>2</v>
      </c>
      <c r="P21" s="27"/>
      <c r="Q21" s="27"/>
      <c r="R21" s="27"/>
      <c r="S21" s="27"/>
      <c r="T21" s="27"/>
      <c r="U21" s="27" t="s">
        <v>3</v>
      </c>
      <c r="V21" s="27"/>
      <c r="W21" s="195"/>
      <c r="X21" s="187" t="s">
        <v>12</v>
      </c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8"/>
      <c r="AK21" s="188"/>
      <c r="AL21" s="81">
        <f>IF(AJ21="SI",1,0)</f>
        <v>0</v>
      </c>
      <c r="AM21" s="81"/>
      <c r="AN21" s="81"/>
      <c r="AO21" s="67"/>
    </row>
    <row r="22" spans="1:41" x14ac:dyDescent="0.2">
      <c r="A22" s="66"/>
      <c r="B22" s="166" t="s">
        <v>119</v>
      </c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71"/>
      <c r="P22" s="171"/>
      <c r="Q22" s="172" t="s">
        <v>4</v>
      </c>
      <c r="R22" s="172"/>
      <c r="S22" s="173"/>
      <c r="T22" s="173"/>
      <c r="U22" s="174">
        <f>IF(O22=0,0, O22*10/S22)</f>
        <v>0</v>
      </c>
      <c r="V22" s="174"/>
      <c r="W22" s="195"/>
      <c r="X22" s="187" t="s">
        <v>13</v>
      </c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8"/>
      <c r="AK22" s="188"/>
      <c r="AL22" s="81">
        <f>IF(AJ22="SI",1,0)</f>
        <v>0</v>
      </c>
      <c r="AM22" s="81"/>
      <c r="AN22" s="81"/>
      <c r="AO22" s="67"/>
    </row>
    <row r="23" spans="1:41" x14ac:dyDescent="0.2">
      <c r="A23" s="66"/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71"/>
      <c r="P23" s="171"/>
      <c r="Q23" s="172"/>
      <c r="R23" s="172"/>
      <c r="S23" s="173"/>
      <c r="T23" s="173"/>
      <c r="U23" s="174"/>
      <c r="V23" s="174"/>
      <c r="W23" s="195"/>
      <c r="X23" s="189" t="s">
        <v>89</v>
      </c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30"/>
      <c r="AL23" s="81">
        <f>VLOOKUP(X23,tab_coll!A12:B38,2,FALSE)</f>
        <v>0</v>
      </c>
      <c r="AM23" s="81"/>
      <c r="AN23" s="81"/>
      <c r="AO23" s="67"/>
    </row>
    <row r="24" spans="1:41" x14ac:dyDescent="0.2">
      <c r="A24" s="66"/>
      <c r="B24" s="189" t="s">
        <v>120</v>
      </c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93"/>
      <c r="P24" s="193"/>
      <c r="Q24" s="175" t="s">
        <v>4</v>
      </c>
      <c r="R24" s="175"/>
      <c r="S24" s="193"/>
      <c r="T24" s="193"/>
      <c r="U24" s="174">
        <f>IF(O24=0,0, O24*10/S24)</f>
        <v>0</v>
      </c>
      <c r="V24" s="174"/>
      <c r="W24" s="195"/>
      <c r="X24" s="189" t="s">
        <v>88</v>
      </c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31"/>
      <c r="AL24" s="81">
        <f>VLOOKUP(X24,tab_coll!A40:B65,2,FALSE)</f>
        <v>0</v>
      </c>
      <c r="AM24" s="81"/>
      <c r="AN24" s="81"/>
      <c r="AO24" s="67"/>
    </row>
    <row r="25" spans="1:41" x14ac:dyDescent="0.2">
      <c r="A25" s="66"/>
      <c r="B25" s="167" t="s">
        <v>71</v>
      </c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78">
        <f>U24-U22</f>
        <v>0</v>
      </c>
      <c r="V25" s="178"/>
      <c r="W25" s="196"/>
      <c r="X25" s="167" t="s">
        <v>40</v>
      </c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82">
        <f>AL21+AL22+AL24-AL23</f>
        <v>0</v>
      </c>
      <c r="AM25" s="82"/>
      <c r="AN25" s="82"/>
      <c r="AO25" s="67"/>
    </row>
    <row r="26" spans="1:41" ht="18" x14ac:dyDescent="0.2">
      <c r="A26" s="66"/>
      <c r="B26" s="71" t="s">
        <v>75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3"/>
      <c r="AO26" s="67"/>
    </row>
    <row r="27" spans="1:41" ht="11.45" customHeight="1" x14ac:dyDescent="0.2">
      <c r="A27" s="66"/>
      <c r="B27" s="74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6"/>
      <c r="AO27" s="67"/>
    </row>
    <row r="28" spans="1:41" ht="13.9" customHeight="1" x14ac:dyDescent="0.2">
      <c r="A28" s="66"/>
      <c r="B28" s="54" t="s">
        <v>82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67"/>
    </row>
    <row r="29" spans="1:41" ht="47.45" customHeight="1" x14ac:dyDescent="0.2">
      <c r="A29" s="66"/>
      <c r="B29" s="77" t="s">
        <v>41</v>
      </c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9"/>
      <c r="AO29" s="67"/>
    </row>
    <row r="30" spans="1:41" ht="11.45" customHeight="1" x14ac:dyDescent="0.2">
      <c r="A30" s="66"/>
      <c r="B30" s="51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3"/>
      <c r="AO30" s="67"/>
    </row>
    <row r="31" spans="1:41" ht="18.600000000000001" customHeight="1" x14ac:dyDescent="0.2">
      <c r="A31" s="66"/>
      <c r="B31" s="80" t="s">
        <v>56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10"/>
      <c r="V31" s="80" t="s">
        <v>58</v>
      </c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67"/>
    </row>
    <row r="32" spans="1:41" x14ac:dyDescent="0.2">
      <c r="A32" s="66"/>
      <c r="B32" s="56" t="s">
        <v>47</v>
      </c>
      <c r="C32" s="56"/>
      <c r="D32" s="56"/>
      <c r="E32" s="56" t="s">
        <v>48</v>
      </c>
      <c r="F32" s="56"/>
      <c r="G32" s="56"/>
      <c r="H32" s="9" t="s">
        <v>49</v>
      </c>
      <c r="I32" s="84"/>
      <c r="J32" s="84"/>
      <c r="K32" s="85"/>
      <c r="L32" s="56" t="s">
        <v>47</v>
      </c>
      <c r="M32" s="56"/>
      <c r="N32" s="56"/>
      <c r="O32" s="56" t="s">
        <v>48</v>
      </c>
      <c r="P32" s="56"/>
      <c r="Q32" s="56"/>
      <c r="R32" s="56" t="s">
        <v>49</v>
      </c>
      <c r="S32" s="56"/>
      <c r="T32" s="56"/>
      <c r="U32" s="10"/>
      <c r="V32" s="56" t="s">
        <v>47</v>
      </c>
      <c r="W32" s="56"/>
      <c r="X32" s="56"/>
      <c r="Y32" s="56" t="s">
        <v>48</v>
      </c>
      <c r="Z32" s="56"/>
      <c r="AA32" s="56"/>
      <c r="AB32" s="9" t="s">
        <v>49</v>
      </c>
      <c r="AC32" s="84"/>
      <c r="AD32" s="84"/>
      <c r="AE32" s="85"/>
      <c r="AF32" s="56" t="s">
        <v>47</v>
      </c>
      <c r="AG32" s="56"/>
      <c r="AH32" s="56"/>
      <c r="AI32" s="56" t="s">
        <v>48</v>
      </c>
      <c r="AJ32" s="56"/>
      <c r="AK32" s="56"/>
      <c r="AL32" s="56" t="s">
        <v>49</v>
      </c>
      <c r="AM32" s="56"/>
      <c r="AN32" s="56"/>
      <c r="AO32" s="67"/>
    </row>
    <row r="33" spans="1:41" x14ac:dyDescent="0.2">
      <c r="A33" s="66"/>
      <c r="B33" s="38"/>
      <c r="C33" s="38"/>
      <c r="D33" s="38"/>
      <c r="E33" s="38"/>
      <c r="F33" s="38"/>
      <c r="G33" s="38"/>
      <c r="H33" s="8">
        <f>IF(B33=0,0,DAYS360(B33,E33+1))</f>
        <v>0</v>
      </c>
      <c r="I33" s="86"/>
      <c r="J33" s="86"/>
      <c r="K33" s="87"/>
      <c r="L33" s="38"/>
      <c r="M33" s="38"/>
      <c r="N33" s="38"/>
      <c r="O33" s="38"/>
      <c r="P33" s="38"/>
      <c r="Q33" s="38"/>
      <c r="R33" s="55">
        <f t="shared" ref="R33:R42" si="0">IF(I33=0,0,DAYS360(I33,L33+1))</f>
        <v>0</v>
      </c>
      <c r="S33" s="55"/>
      <c r="T33" s="55"/>
      <c r="U33" s="10"/>
      <c r="V33" s="38"/>
      <c r="W33" s="38"/>
      <c r="X33" s="38"/>
      <c r="Y33" s="38"/>
      <c r="Z33" s="38"/>
      <c r="AA33" s="38"/>
      <c r="AB33" s="8">
        <f>IF(V33=0,0,DAYS360(V33,Y33+1))</f>
        <v>0</v>
      </c>
      <c r="AC33" s="86"/>
      <c r="AD33" s="86"/>
      <c r="AE33" s="87"/>
      <c r="AF33" s="38"/>
      <c r="AG33" s="38"/>
      <c r="AH33" s="38"/>
      <c r="AI33" s="38"/>
      <c r="AJ33" s="38"/>
      <c r="AK33" s="38"/>
      <c r="AL33" s="55">
        <f t="shared" ref="AL33:AL42" si="1">IF(AC33=0,0,DAYS360(AC33,AF33+1))</f>
        <v>0</v>
      </c>
      <c r="AM33" s="55"/>
      <c r="AN33" s="55"/>
      <c r="AO33" s="67"/>
    </row>
    <row r="34" spans="1:41" ht="11.45" customHeight="1" x14ac:dyDescent="0.2">
      <c r="A34" s="66"/>
      <c r="B34" s="38"/>
      <c r="C34" s="38"/>
      <c r="D34" s="38"/>
      <c r="E34" s="38"/>
      <c r="F34" s="38"/>
      <c r="G34" s="38"/>
      <c r="H34" s="8">
        <f t="shared" ref="H34:H42" si="2">IF(B34=0,0,DAYS360(B34,E34+1))</f>
        <v>0</v>
      </c>
      <c r="I34" s="86"/>
      <c r="J34" s="86"/>
      <c r="K34" s="87"/>
      <c r="L34" s="38"/>
      <c r="M34" s="38"/>
      <c r="N34" s="38"/>
      <c r="O34" s="38"/>
      <c r="P34" s="38"/>
      <c r="Q34" s="38"/>
      <c r="R34" s="55">
        <f t="shared" si="0"/>
        <v>0</v>
      </c>
      <c r="S34" s="55"/>
      <c r="T34" s="55"/>
      <c r="U34" s="10"/>
      <c r="V34" s="38"/>
      <c r="W34" s="38"/>
      <c r="X34" s="38"/>
      <c r="Y34" s="38"/>
      <c r="Z34" s="38"/>
      <c r="AA34" s="38"/>
      <c r="AB34" s="8">
        <f t="shared" ref="AB34:AB42" si="3">IF(V34=0,0,DAYS360(V34,Y34+1))</f>
        <v>0</v>
      </c>
      <c r="AC34" s="86"/>
      <c r="AD34" s="86"/>
      <c r="AE34" s="87"/>
      <c r="AF34" s="38"/>
      <c r="AG34" s="38"/>
      <c r="AH34" s="38"/>
      <c r="AI34" s="38"/>
      <c r="AJ34" s="38"/>
      <c r="AK34" s="38"/>
      <c r="AL34" s="55">
        <f t="shared" si="1"/>
        <v>0</v>
      </c>
      <c r="AM34" s="55"/>
      <c r="AN34" s="55"/>
      <c r="AO34" s="67"/>
    </row>
    <row r="35" spans="1:41" ht="11.45" customHeight="1" x14ac:dyDescent="0.2">
      <c r="A35" s="66"/>
      <c r="B35" s="38"/>
      <c r="C35" s="38"/>
      <c r="D35" s="38"/>
      <c r="E35" s="38"/>
      <c r="F35" s="38"/>
      <c r="G35" s="38"/>
      <c r="H35" s="8">
        <f t="shared" si="2"/>
        <v>0</v>
      </c>
      <c r="I35" s="86"/>
      <c r="J35" s="86"/>
      <c r="K35" s="87"/>
      <c r="L35" s="38"/>
      <c r="M35" s="38"/>
      <c r="N35" s="38"/>
      <c r="O35" s="38"/>
      <c r="P35" s="38"/>
      <c r="Q35" s="38"/>
      <c r="R35" s="55">
        <f t="shared" si="0"/>
        <v>0</v>
      </c>
      <c r="S35" s="55"/>
      <c r="T35" s="55"/>
      <c r="U35" s="10"/>
      <c r="V35" s="38"/>
      <c r="W35" s="38"/>
      <c r="X35" s="38"/>
      <c r="Y35" s="38"/>
      <c r="Z35" s="38"/>
      <c r="AA35" s="38"/>
      <c r="AB35" s="8">
        <f t="shared" si="3"/>
        <v>0</v>
      </c>
      <c r="AC35" s="86"/>
      <c r="AD35" s="86"/>
      <c r="AE35" s="87"/>
      <c r="AF35" s="38"/>
      <c r="AG35" s="38"/>
      <c r="AH35" s="38"/>
      <c r="AI35" s="38"/>
      <c r="AJ35" s="38"/>
      <c r="AK35" s="38"/>
      <c r="AL35" s="55">
        <f t="shared" si="1"/>
        <v>0</v>
      </c>
      <c r="AM35" s="55"/>
      <c r="AN35" s="55"/>
      <c r="AO35" s="67"/>
    </row>
    <row r="36" spans="1:41" ht="11.45" customHeight="1" x14ac:dyDescent="0.2">
      <c r="A36" s="66"/>
      <c r="B36" s="38"/>
      <c r="C36" s="38"/>
      <c r="D36" s="38"/>
      <c r="E36" s="38"/>
      <c r="F36" s="38"/>
      <c r="G36" s="38"/>
      <c r="H36" s="8">
        <f t="shared" si="2"/>
        <v>0</v>
      </c>
      <c r="I36" s="86"/>
      <c r="J36" s="86"/>
      <c r="K36" s="87"/>
      <c r="L36" s="38"/>
      <c r="M36" s="38"/>
      <c r="N36" s="38"/>
      <c r="O36" s="38"/>
      <c r="P36" s="38"/>
      <c r="Q36" s="38"/>
      <c r="R36" s="55">
        <f t="shared" si="0"/>
        <v>0</v>
      </c>
      <c r="S36" s="55"/>
      <c r="T36" s="55"/>
      <c r="U36" s="10"/>
      <c r="V36" s="38"/>
      <c r="W36" s="38"/>
      <c r="X36" s="38"/>
      <c r="Y36" s="38"/>
      <c r="Z36" s="38"/>
      <c r="AA36" s="38"/>
      <c r="AB36" s="8">
        <f t="shared" si="3"/>
        <v>0</v>
      </c>
      <c r="AC36" s="86"/>
      <c r="AD36" s="86"/>
      <c r="AE36" s="87"/>
      <c r="AF36" s="38"/>
      <c r="AG36" s="38"/>
      <c r="AH36" s="38"/>
      <c r="AI36" s="38"/>
      <c r="AJ36" s="38"/>
      <c r="AK36" s="38"/>
      <c r="AL36" s="55">
        <f t="shared" si="1"/>
        <v>0</v>
      </c>
      <c r="AM36" s="55"/>
      <c r="AN36" s="55"/>
      <c r="AO36" s="67"/>
    </row>
    <row r="37" spans="1:41" ht="11.45" customHeight="1" x14ac:dyDescent="0.2">
      <c r="A37" s="66"/>
      <c r="B37" s="38"/>
      <c r="C37" s="38"/>
      <c r="D37" s="38"/>
      <c r="E37" s="38"/>
      <c r="F37" s="38"/>
      <c r="G37" s="38"/>
      <c r="H37" s="8">
        <f t="shared" si="2"/>
        <v>0</v>
      </c>
      <c r="I37" s="86"/>
      <c r="J37" s="86"/>
      <c r="K37" s="87"/>
      <c r="L37" s="38"/>
      <c r="M37" s="38"/>
      <c r="N37" s="38"/>
      <c r="O37" s="38"/>
      <c r="P37" s="38"/>
      <c r="Q37" s="38"/>
      <c r="R37" s="55">
        <f t="shared" si="0"/>
        <v>0</v>
      </c>
      <c r="S37" s="55"/>
      <c r="T37" s="55"/>
      <c r="U37" s="10"/>
      <c r="V37" s="38"/>
      <c r="W37" s="38"/>
      <c r="X37" s="38"/>
      <c r="Y37" s="38"/>
      <c r="Z37" s="38"/>
      <c r="AA37" s="38"/>
      <c r="AB37" s="8">
        <f t="shared" si="3"/>
        <v>0</v>
      </c>
      <c r="AC37" s="86"/>
      <c r="AD37" s="86"/>
      <c r="AE37" s="87"/>
      <c r="AF37" s="38"/>
      <c r="AG37" s="38"/>
      <c r="AH37" s="38"/>
      <c r="AI37" s="38"/>
      <c r="AJ37" s="38"/>
      <c r="AK37" s="38"/>
      <c r="AL37" s="55">
        <f t="shared" si="1"/>
        <v>0</v>
      </c>
      <c r="AM37" s="55"/>
      <c r="AN37" s="55"/>
      <c r="AO37" s="67"/>
    </row>
    <row r="38" spans="1:41" ht="11.45" customHeight="1" x14ac:dyDescent="0.2">
      <c r="A38" s="66"/>
      <c r="B38" s="38"/>
      <c r="C38" s="38"/>
      <c r="D38" s="38"/>
      <c r="E38" s="38"/>
      <c r="F38" s="38"/>
      <c r="G38" s="38"/>
      <c r="H38" s="8">
        <f t="shared" si="2"/>
        <v>0</v>
      </c>
      <c r="I38" s="86"/>
      <c r="J38" s="86"/>
      <c r="K38" s="87"/>
      <c r="L38" s="38"/>
      <c r="M38" s="38"/>
      <c r="N38" s="38"/>
      <c r="O38" s="38"/>
      <c r="P38" s="38"/>
      <c r="Q38" s="38"/>
      <c r="R38" s="55">
        <f t="shared" si="0"/>
        <v>0</v>
      </c>
      <c r="S38" s="55"/>
      <c r="T38" s="55"/>
      <c r="U38" s="10"/>
      <c r="V38" s="38"/>
      <c r="W38" s="38"/>
      <c r="X38" s="38"/>
      <c r="Y38" s="38"/>
      <c r="Z38" s="38"/>
      <c r="AA38" s="38"/>
      <c r="AB38" s="8">
        <f t="shared" si="3"/>
        <v>0</v>
      </c>
      <c r="AC38" s="86"/>
      <c r="AD38" s="86"/>
      <c r="AE38" s="87"/>
      <c r="AF38" s="38"/>
      <c r="AG38" s="38"/>
      <c r="AH38" s="38"/>
      <c r="AI38" s="38"/>
      <c r="AJ38" s="38"/>
      <c r="AK38" s="38"/>
      <c r="AL38" s="55">
        <f t="shared" si="1"/>
        <v>0</v>
      </c>
      <c r="AM38" s="55"/>
      <c r="AN38" s="55"/>
      <c r="AO38" s="67"/>
    </row>
    <row r="39" spans="1:41" ht="11.45" customHeight="1" x14ac:dyDescent="0.2">
      <c r="A39" s="66"/>
      <c r="B39" s="38"/>
      <c r="C39" s="38"/>
      <c r="D39" s="38"/>
      <c r="E39" s="38"/>
      <c r="F39" s="38"/>
      <c r="G39" s="38"/>
      <c r="H39" s="8">
        <f t="shared" si="2"/>
        <v>0</v>
      </c>
      <c r="I39" s="86"/>
      <c r="J39" s="86"/>
      <c r="K39" s="87"/>
      <c r="L39" s="38"/>
      <c r="M39" s="38"/>
      <c r="N39" s="38"/>
      <c r="O39" s="38"/>
      <c r="P39" s="38"/>
      <c r="Q39" s="38"/>
      <c r="R39" s="55">
        <f t="shared" si="0"/>
        <v>0</v>
      </c>
      <c r="S39" s="55"/>
      <c r="T39" s="55"/>
      <c r="U39" s="10"/>
      <c r="V39" s="38"/>
      <c r="W39" s="38"/>
      <c r="X39" s="38"/>
      <c r="Y39" s="38"/>
      <c r="Z39" s="38"/>
      <c r="AA39" s="38"/>
      <c r="AB39" s="8">
        <f t="shared" si="3"/>
        <v>0</v>
      </c>
      <c r="AC39" s="86"/>
      <c r="AD39" s="86"/>
      <c r="AE39" s="87"/>
      <c r="AF39" s="38"/>
      <c r="AG39" s="38"/>
      <c r="AH39" s="38"/>
      <c r="AI39" s="38"/>
      <c r="AJ39" s="38"/>
      <c r="AK39" s="38"/>
      <c r="AL39" s="55">
        <f t="shared" si="1"/>
        <v>0</v>
      </c>
      <c r="AM39" s="55"/>
      <c r="AN39" s="55"/>
      <c r="AO39" s="67"/>
    </row>
    <row r="40" spans="1:41" ht="11.45" customHeight="1" x14ac:dyDescent="0.2">
      <c r="A40" s="66"/>
      <c r="B40" s="38"/>
      <c r="C40" s="38"/>
      <c r="D40" s="38"/>
      <c r="E40" s="38"/>
      <c r="F40" s="38"/>
      <c r="G40" s="38"/>
      <c r="H40" s="8">
        <f t="shared" si="2"/>
        <v>0</v>
      </c>
      <c r="I40" s="86"/>
      <c r="J40" s="86"/>
      <c r="K40" s="87"/>
      <c r="L40" s="38"/>
      <c r="M40" s="38"/>
      <c r="N40" s="38"/>
      <c r="O40" s="38"/>
      <c r="P40" s="38"/>
      <c r="Q40" s="38"/>
      <c r="R40" s="55">
        <f t="shared" si="0"/>
        <v>0</v>
      </c>
      <c r="S40" s="55"/>
      <c r="T40" s="55"/>
      <c r="U40" s="10"/>
      <c r="V40" s="38"/>
      <c r="W40" s="38"/>
      <c r="X40" s="38"/>
      <c r="Y40" s="38"/>
      <c r="Z40" s="38"/>
      <c r="AA40" s="38"/>
      <c r="AB40" s="8">
        <f t="shared" si="3"/>
        <v>0</v>
      </c>
      <c r="AC40" s="86"/>
      <c r="AD40" s="86"/>
      <c r="AE40" s="87"/>
      <c r="AF40" s="38"/>
      <c r="AG40" s="38"/>
      <c r="AH40" s="38"/>
      <c r="AI40" s="38"/>
      <c r="AJ40" s="38"/>
      <c r="AK40" s="38"/>
      <c r="AL40" s="55">
        <f t="shared" si="1"/>
        <v>0</v>
      </c>
      <c r="AM40" s="55"/>
      <c r="AN40" s="55"/>
      <c r="AO40" s="67"/>
    </row>
    <row r="41" spans="1:41" ht="11.45" customHeight="1" x14ac:dyDescent="0.2">
      <c r="A41" s="66"/>
      <c r="B41" s="38"/>
      <c r="C41" s="38"/>
      <c r="D41" s="38"/>
      <c r="E41" s="38"/>
      <c r="F41" s="38"/>
      <c r="G41" s="38"/>
      <c r="H41" s="8">
        <f t="shared" si="2"/>
        <v>0</v>
      </c>
      <c r="I41" s="86"/>
      <c r="J41" s="86"/>
      <c r="K41" s="87"/>
      <c r="L41" s="38"/>
      <c r="M41" s="38"/>
      <c r="N41" s="38"/>
      <c r="O41" s="38"/>
      <c r="P41" s="38"/>
      <c r="Q41" s="38"/>
      <c r="R41" s="55">
        <f t="shared" si="0"/>
        <v>0</v>
      </c>
      <c r="S41" s="55"/>
      <c r="T41" s="55"/>
      <c r="U41" s="10"/>
      <c r="V41" s="38"/>
      <c r="W41" s="38"/>
      <c r="X41" s="38"/>
      <c r="Y41" s="38"/>
      <c r="Z41" s="38"/>
      <c r="AA41" s="38"/>
      <c r="AB41" s="8">
        <f t="shared" si="3"/>
        <v>0</v>
      </c>
      <c r="AC41" s="86"/>
      <c r="AD41" s="86"/>
      <c r="AE41" s="87"/>
      <c r="AF41" s="38"/>
      <c r="AG41" s="38"/>
      <c r="AH41" s="38"/>
      <c r="AI41" s="38"/>
      <c r="AJ41" s="38"/>
      <c r="AK41" s="38"/>
      <c r="AL41" s="55">
        <f t="shared" si="1"/>
        <v>0</v>
      </c>
      <c r="AM41" s="55"/>
      <c r="AN41" s="55"/>
      <c r="AO41" s="67"/>
    </row>
    <row r="42" spans="1:41" ht="11.45" customHeight="1" x14ac:dyDescent="0.2">
      <c r="A42" s="66"/>
      <c r="B42" s="38"/>
      <c r="C42" s="38"/>
      <c r="D42" s="38"/>
      <c r="E42" s="38"/>
      <c r="F42" s="38"/>
      <c r="G42" s="38"/>
      <c r="H42" s="8">
        <f t="shared" si="2"/>
        <v>0</v>
      </c>
      <c r="I42" s="88"/>
      <c r="J42" s="88"/>
      <c r="K42" s="89"/>
      <c r="L42" s="38"/>
      <c r="M42" s="38"/>
      <c r="N42" s="38"/>
      <c r="O42" s="38"/>
      <c r="P42" s="38"/>
      <c r="Q42" s="38"/>
      <c r="R42" s="55">
        <f t="shared" si="0"/>
        <v>0</v>
      </c>
      <c r="S42" s="55"/>
      <c r="T42" s="55"/>
      <c r="U42" s="10"/>
      <c r="V42" s="38"/>
      <c r="W42" s="38"/>
      <c r="X42" s="38"/>
      <c r="Y42" s="38"/>
      <c r="Z42" s="38"/>
      <c r="AA42" s="38"/>
      <c r="AB42" s="8">
        <f t="shared" si="3"/>
        <v>0</v>
      </c>
      <c r="AC42" s="88"/>
      <c r="AD42" s="88"/>
      <c r="AE42" s="89"/>
      <c r="AF42" s="38"/>
      <c r="AG42" s="38"/>
      <c r="AH42" s="38"/>
      <c r="AI42" s="38"/>
      <c r="AJ42" s="38"/>
      <c r="AK42" s="38"/>
      <c r="AL42" s="55">
        <f t="shared" si="1"/>
        <v>0</v>
      </c>
      <c r="AM42" s="55"/>
      <c r="AN42" s="55"/>
      <c r="AO42" s="67"/>
    </row>
    <row r="43" spans="1:41" ht="11.45" customHeight="1" x14ac:dyDescent="0.2">
      <c r="A43" s="66"/>
      <c r="B43" s="97" t="s">
        <v>55</v>
      </c>
      <c r="C43" s="97"/>
      <c r="D43" s="97"/>
      <c r="E43" s="97"/>
      <c r="F43" s="97"/>
      <c r="G43" s="97"/>
      <c r="H43" s="97"/>
      <c r="I43" s="39">
        <f>INT(SUM(H33:H42,R33:T42,AL33:AN42)/30)</f>
        <v>0</v>
      </c>
      <c r="J43" s="40"/>
      <c r="K43" s="41"/>
      <c r="L43" s="97" t="s">
        <v>3</v>
      </c>
      <c r="M43" s="97"/>
      <c r="N43" s="92">
        <f>I43*0.5</f>
        <v>0</v>
      </c>
      <c r="O43" s="92"/>
      <c r="P43" s="92"/>
      <c r="Q43" s="92"/>
      <c r="R43" s="98"/>
      <c r="S43" s="99"/>
      <c r="T43" s="100"/>
      <c r="U43" s="10"/>
      <c r="V43" s="97" t="s">
        <v>59</v>
      </c>
      <c r="W43" s="97"/>
      <c r="X43" s="97"/>
      <c r="Y43" s="97"/>
      <c r="Z43" s="97"/>
      <c r="AA43" s="97"/>
      <c r="AB43" s="97"/>
      <c r="AC43" s="39">
        <f>INT(SUM(AB33:AB42,AL33:AN42,BF33:BH42)/30)</f>
        <v>0</v>
      </c>
      <c r="AD43" s="40"/>
      <c r="AE43" s="41"/>
      <c r="AF43" s="97" t="s">
        <v>3</v>
      </c>
      <c r="AG43" s="97"/>
      <c r="AH43" s="92">
        <f>AC43*0.5</f>
        <v>0</v>
      </c>
      <c r="AI43" s="92"/>
      <c r="AJ43" s="92"/>
      <c r="AK43" s="92"/>
      <c r="AL43" s="98"/>
      <c r="AM43" s="99"/>
      <c r="AN43" s="100"/>
      <c r="AO43" s="67"/>
    </row>
    <row r="44" spans="1:41" ht="11.45" customHeight="1" x14ac:dyDescent="0.2">
      <c r="A44" s="66"/>
      <c r="B44" s="97" t="s">
        <v>57</v>
      </c>
      <c r="C44" s="97"/>
      <c r="D44" s="97"/>
      <c r="E44" s="97"/>
      <c r="F44" s="97"/>
      <c r="G44" s="97"/>
      <c r="H44" s="97"/>
      <c r="I44" s="39">
        <f>SUM(H33:H42,R33:T42,)-I43*30</f>
        <v>0</v>
      </c>
      <c r="J44" s="40"/>
      <c r="K44" s="41"/>
      <c r="L44" s="90" t="s">
        <v>3</v>
      </c>
      <c r="M44" s="91"/>
      <c r="N44" s="92">
        <f>IF(I44&gt;15,0.5,0)</f>
        <v>0</v>
      </c>
      <c r="O44" s="92"/>
      <c r="P44" s="92"/>
      <c r="Q44" s="92"/>
      <c r="R44" s="101"/>
      <c r="S44" s="102"/>
      <c r="T44" s="103"/>
      <c r="U44" s="10"/>
      <c r="V44" s="97" t="s">
        <v>60</v>
      </c>
      <c r="W44" s="97"/>
      <c r="X44" s="97"/>
      <c r="Y44" s="97"/>
      <c r="Z44" s="97"/>
      <c r="AA44" s="97"/>
      <c r="AB44" s="97"/>
      <c r="AC44" s="39">
        <f>SUM(AB33:AB42,AL33:AN42,)-AC43*30</f>
        <v>0</v>
      </c>
      <c r="AD44" s="40"/>
      <c r="AE44" s="41"/>
      <c r="AF44" s="90" t="s">
        <v>3</v>
      </c>
      <c r="AG44" s="91"/>
      <c r="AH44" s="92">
        <f>IF(AC44&gt;15,0.5,0)</f>
        <v>0</v>
      </c>
      <c r="AI44" s="92"/>
      <c r="AJ44" s="92"/>
      <c r="AK44" s="92"/>
      <c r="AL44" s="101"/>
      <c r="AM44" s="102"/>
      <c r="AN44" s="103"/>
      <c r="AO44" s="67"/>
    </row>
    <row r="45" spans="1:41" ht="11.45" customHeight="1" x14ac:dyDescent="0.2">
      <c r="A45" s="66"/>
      <c r="B45" s="93" t="s">
        <v>68</v>
      </c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4">
        <f>SUM(N43:O44)</f>
        <v>0</v>
      </c>
      <c r="O45" s="95"/>
      <c r="P45" s="95"/>
      <c r="Q45" s="96"/>
      <c r="R45" s="104"/>
      <c r="S45" s="105"/>
      <c r="T45" s="106"/>
      <c r="U45" s="10"/>
      <c r="V45" s="93" t="s">
        <v>67</v>
      </c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4">
        <f>SUM(AH43:AI44)</f>
        <v>0</v>
      </c>
      <c r="AI45" s="95"/>
      <c r="AJ45" s="95"/>
      <c r="AK45" s="96"/>
      <c r="AL45" s="104"/>
      <c r="AM45" s="105"/>
      <c r="AN45" s="106"/>
      <c r="AO45" s="67"/>
    </row>
    <row r="46" spans="1:41" ht="11.45" customHeight="1" x14ac:dyDescent="0.2">
      <c r="A46" s="66"/>
      <c r="B46" s="107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9"/>
      <c r="AO46" s="67"/>
    </row>
    <row r="47" spans="1:41" ht="18.600000000000001" customHeight="1" x14ac:dyDescent="0.2">
      <c r="A47" s="66"/>
      <c r="B47" s="54" t="s">
        <v>61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110"/>
      <c r="V47" s="54" t="s">
        <v>62</v>
      </c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67"/>
    </row>
    <row r="48" spans="1:41" x14ac:dyDescent="0.2">
      <c r="A48" s="66"/>
      <c r="B48" s="56" t="s">
        <v>47</v>
      </c>
      <c r="C48" s="56"/>
      <c r="D48" s="56"/>
      <c r="E48" s="56" t="s">
        <v>48</v>
      </c>
      <c r="F48" s="56"/>
      <c r="G48" s="56"/>
      <c r="H48" s="9" t="s">
        <v>49</v>
      </c>
      <c r="I48" s="84"/>
      <c r="J48" s="84"/>
      <c r="K48" s="85"/>
      <c r="L48" s="56" t="s">
        <v>47</v>
      </c>
      <c r="M48" s="56"/>
      <c r="N48" s="56"/>
      <c r="O48" s="56" t="s">
        <v>48</v>
      </c>
      <c r="P48" s="56"/>
      <c r="Q48" s="56"/>
      <c r="R48" s="56" t="s">
        <v>49</v>
      </c>
      <c r="S48" s="56"/>
      <c r="T48" s="56"/>
      <c r="U48" s="110"/>
      <c r="V48" s="56" t="s">
        <v>47</v>
      </c>
      <c r="W48" s="56"/>
      <c r="X48" s="56"/>
      <c r="Y48" s="56" t="s">
        <v>48</v>
      </c>
      <c r="Z48" s="56"/>
      <c r="AA48" s="56"/>
      <c r="AB48" s="9" t="s">
        <v>49</v>
      </c>
      <c r="AC48" s="84"/>
      <c r="AD48" s="84"/>
      <c r="AE48" s="85"/>
      <c r="AF48" s="56" t="s">
        <v>47</v>
      </c>
      <c r="AG48" s="56"/>
      <c r="AH48" s="56"/>
      <c r="AI48" s="56" t="s">
        <v>48</v>
      </c>
      <c r="AJ48" s="56"/>
      <c r="AK48" s="56"/>
      <c r="AL48" s="56" t="s">
        <v>49</v>
      </c>
      <c r="AM48" s="56"/>
      <c r="AN48" s="56"/>
      <c r="AO48" s="67"/>
    </row>
    <row r="49" spans="1:41" x14ac:dyDescent="0.2">
      <c r="A49" s="66"/>
      <c r="B49" s="38"/>
      <c r="C49" s="38"/>
      <c r="D49" s="38"/>
      <c r="E49" s="38"/>
      <c r="F49" s="38"/>
      <c r="G49" s="38"/>
      <c r="H49" s="8">
        <f>IF(B49=0,0,DAYS360(B49,E49+1))</f>
        <v>0</v>
      </c>
      <c r="I49" s="86"/>
      <c r="J49" s="86"/>
      <c r="K49" s="87"/>
      <c r="L49" s="38"/>
      <c r="M49" s="38"/>
      <c r="N49" s="38"/>
      <c r="O49" s="38"/>
      <c r="P49" s="38"/>
      <c r="Q49" s="38"/>
      <c r="R49" s="55">
        <f t="shared" ref="R49:R58" si="4">IF(I49=0,0,DAYS360(I49,L49+1))</f>
        <v>0</v>
      </c>
      <c r="S49" s="55"/>
      <c r="T49" s="55"/>
      <c r="U49" s="110"/>
      <c r="V49" s="38"/>
      <c r="W49" s="38"/>
      <c r="X49" s="38"/>
      <c r="Y49" s="38"/>
      <c r="Z49" s="38"/>
      <c r="AA49" s="38"/>
      <c r="AB49" s="8">
        <f>IF(V49=0,0,DAYS360(V49,Y49+1))</f>
        <v>0</v>
      </c>
      <c r="AC49" s="86"/>
      <c r="AD49" s="86"/>
      <c r="AE49" s="87"/>
      <c r="AF49" s="38"/>
      <c r="AG49" s="38"/>
      <c r="AH49" s="38"/>
      <c r="AI49" s="38"/>
      <c r="AJ49" s="38"/>
      <c r="AK49" s="38"/>
      <c r="AL49" s="55">
        <f t="shared" ref="AL49:AL58" si="5">IF(AC49=0,0,DAYS360(AC49,AF49+1))</f>
        <v>0</v>
      </c>
      <c r="AM49" s="55"/>
      <c r="AN49" s="55"/>
      <c r="AO49" s="67"/>
    </row>
    <row r="50" spans="1:41" ht="11.45" customHeight="1" x14ac:dyDescent="0.2">
      <c r="A50" s="66"/>
      <c r="B50" s="38"/>
      <c r="C50" s="38"/>
      <c r="D50" s="38"/>
      <c r="E50" s="38"/>
      <c r="F50" s="38"/>
      <c r="G50" s="38"/>
      <c r="H50" s="8">
        <f t="shared" ref="H50:H58" si="6">IF(B50=0,0,DAYS360(B50,E50+1))</f>
        <v>0</v>
      </c>
      <c r="I50" s="86"/>
      <c r="J50" s="86"/>
      <c r="K50" s="87"/>
      <c r="L50" s="38"/>
      <c r="M50" s="38"/>
      <c r="N50" s="38"/>
      <c r="O50" s="38"/>
      <c r="P50" s="38"/>
      <c r="Q50" s="38"/>
      <c r="R50" s="55">
        <f t="shared" si="4"/>
        <v>0</v>
      </c>
      <c r="S50" s="55"/>
      <c r="T50" s="55"/>
      <c r="U50" s="110"/>
      <c r="V50" s="38"/>
      <c r="W50" s="38"/>
      <c r="X50" s="38"/>
      <c r="Y50" s="38"/>
      <c r="Z50" s="38"/>
      <c r="AA50" s="38"/>
      <c r="AB50" s="8">
        <f t="shared" ref="AB50:AB58" si="7">IF(V50=0,0,DAYS360(V50,Y50+1))</f>
        <v>0</v>
      </c>
      <c r="AC50" s="86"/>
      <c r="AD50" s="86"/>
      <c r="AE50" s="87"/>
      <c r="AF50" s="38"/>
      <c r="AG50" s="38"/>
      <c r="AH50" s="38"/>
      <c r="AI50" s="38"/>
      <c r="AJ50" s="38"/>
      <c r="AK50" s="38"/>
      <c r="AL50" s="55">
        <f t="shared" si="5"/>
        <v>0</v>
      </c>
      <c r="AM50" s="55"/>
      <c r="AN50" s="55"/>
      <c r="AO50" s="67"/>
    </row>
    <row r="51" spans="1:41" ht="11.45" customHeight="1" x14ac:dyDescent="0.2">
      <c r="A51" s="66"/>
      <c r="B51" s="38"/>
      <c r="C51" s="38"/>
      <c r="D51" s="38"/>
      <c r="E51" s="38"/>
      <c r="F51" s="38"/>
      <c r="G51" s="38"/>
      <c r="H51" s="8">
        <f t="shared" si="6"/>
        <v>0</v>
      </c>
      <c r="I51" s="86"/>
      <c r="J51" s="86"/>
      <c r="K51" s="87"/>
      <c r="L51" s="38"/>
      <c r="M51" s="38"/>
      <c r="N51" s="38"/>
      <c r="O51" s="38"/>
      <c r="P51" s="38"/>
      <c r="Q51" s="38"/>
      <c r="R51" s="55">
        <f t="shared" si="4"/>
        <v>0</v>
      </c>
      <c r="S51" s="55"/>
      <c r="T51" s="55"/>
      <c r="U51" s="110"/>
      <c r="V51" s="38"/>
      <c r="W51" s="38"/>
      <c r="X51" s="38"/>
      <c r="Y51" s="38"/>
      <c r="Z51" s="38"/>
      <c r="AA51" s="38"/>
      <c r="AB51" s="8">
        <f t="shared" si="7"/>
        <v>0</v>
      </c>
      <c r="AC51" s="86"/>
      <c r="AD51" s="86"/>
      <c r="AE51" s="87"/>
      <c r="AF51" s="38"/>
      <c r="AG51" s="38"/>
      <c r="AH51" s="38"/>
      <c r="AI51" s="38"/>
      <c r="AJ51" s="38"/>
      <c r="AK51" s="38"/>
      <c r="AL51" s="55">
        <f t="shared" si="5"/>
        <v>0</v>
      </c>
      <c r="AM51" s="55"/>
      <c r="AN51" s="55"/>
      <c r="AO51" s="67"/>
    </row>
    <row r="52" spans="1:41" ht="11.45" customHeight="1" x14ac:dyDescent="0.2">
      <c r="A52" s="66"/>
      <c r="B52" s="38"/>
      <c r="C52" s="38"/>
      <c r="D52" s="38"/>
      <c r="E52" s="38"/>
      <c r="F52" s="38"/>
      <c r="G52" s="38"/>
      <c r="H52" s="8">
        <f t="shared" si="6"/>
        <v>0</v>
      </c>
      <c r="I52" s="86"/>
      <c r="J52" s="86"/>
      <c r="K52" s="87"/>
      <c r="L52" s="38"/>
      <c r="M52" s="38"/>
      <c r="N52" s="38"/>
      <c r="O52" s="38"/>
      <c r="P52" s="38"/>
      <c r="Q52" s="38"/>
      <c r="R52" s="55">
        <f t="shared" si="4"/>
        <v>0</v>
      </c>
      <c r="S52" s="55"/>
      <c r="T52" s="55"/>
      <c r="U52" s="110"/>
      <c r="V52" s="38"/>
      <c r="W52" s="38"/>
      <c r="X52" s="38"/>
      <c r="Y52" s="38"/>
      <c r="Z52" s="38"/>
      <c r="AA52" s="38"/>
      <c r="AB52" s="8">
        <f t="shared" si="7"/>
        <v>0</v>
      </c>
      <c r="AC52" s="86"/>
      <c r="AD52" s="86"/>
      <c r="AE52" s="87"/>
      <c r="AF52" s="38"/>
      <c r="AG52" s="38"/>
      <c r="AH52" s="38"/>
      <c r="AI52" s="38"/>
      <c r="AJ52" s="38"/>
      <c r="AK52" s="38"/>
      <c r="AL52" s="55">
        <f t="shared" si="5"/>
        <v>0</v>
      </c>
      <c r="AM52" s="55"/>
      <c r="AN52" s="55"/>
      <c r="AO52" s="67"/>
    </row>
    <row r="53" spans="1:41" ht="11.45" customHeight="1" x14ac:dyDescent="0.2">
      <c r="A53" s="66"/>
      <c r="B53" s="38"/>
      <c r="C53" s="38"/>
      <c r="D53" s="38"/>
      <c r="E53" s="38"/>
      <c r="F53" s="38"/>
      <c r="G53" s="38"/>
      <c r="H53" s="8">
        <f t="shared" si="6"/>
        <v>0</v>
      </c>
      <c r="I53" s="86"/>
      <c r="J53" s="86"/>
      <c r="K53" s="87"/>
      <c r="L53" s="38"/>
      <c r="M53" s="38"/>
      <c r="N53" s="38"/>
      <c r="O53" s="38"/>
      <c r="P53" s="38"/>
      <c r="Q53" s="38"/>
      <c r="R53" s="55">
        <f t="shared" si="4"/>
        <v>0</v>
      </c>
      <c r="S53" s="55"/>
      <c r="T53" s="55"/>
      <c r="U53" s="110"/>
      <c r="V53" s="38"/>
      <c r="W53" s="38"/>
      <c r="X53" s="38"/>
      <c r="Y53" s="38"/>
      <c r="Z53" s="38"/>
      <c r="AA53" s="38"/>
      <c r="AB53" s="8">
        <f t="shared" si="7"/>
        <v>0</v>
      </c>
      <c r="AC53" s="86"/>
      <c r="AD53" s="86"/>
      <c r="AE53" s="87"/>
      <c r="AF53" s="38"/>
      <c r="AG53" s="38"/>
      <c r="AH53" s="38"/>
      <c r="AI53" s="38"/>
      <c r="AJ53" s="38"/>
      <c r="AK53" s="38"/>
      <c r="AL53" s="55">
        <f t="shared" si="5"/>
        <v>0</v>
      </c>
      <c r="AM53" s="55"/>
      <c r="AN53" s="55"/>
      <c r="AO53" s="67"/>
    </row>
    <row r="54" spans="1:41" ht="11.45" customHeight="1" x14ac:dyDescent="0.2">
      <c r="A54" s="66"/>
      <c r="B54" s="38"/>
      <c r="C54" s="38"/>
      <c r="D54" s="38"/>
      <c r="E54" s="38"/>
      <c r="F54" s="38"/>
      <c r="G54" s="38"/>
      <c r="H54" s="8">
        <f t="shared" si="6"/>
        <v>0</v>
      </c>
      <c r="I54" s="86"/>
      <c r="J54" s="86"/>
      <c r="K54" s="87"/>
      <c r="L54" s="38"/>
      <c r="M54" s="38"/>
      <c r="N54" s="38"/>
      <c r="O54" s="38"/>
      <c r="P54" s="38"/>
      <c r="Q54" s="38"/>
      <c r="R54" s="55">
        <f t="shared" si="4"/>
        <v>0</v>
      </c>
      <c r="S54" s="55"/>
      <c r="T54" s="55"/>
      <c r="U54" s="110"/>
      <c r="V54" s="38"/>
      <c r="W54" s="38"/>
      <c r="X54" s="38"/>
      <c r="Y54" s="38"/>
      <c r="Z54" s="38"/>
      <c r="AA54" s="38"/>
      <c r="AB54" s="8">
        <f t="shared" si="7"/>
        <v>0</v>
      </c>
      <c r="AC54" s="86"/>
      <c r="AD54" s="86"/>
      <c r="AE54" s="87"/>
      <c r="AF54" s="38"/>
      <c r="AG54" s="38"/>
      <c r="AH54" s="38"/>
      <c r="AI54" s="38"/>
      <c r="AJ54" s="38"/>
      <c r="AK54" s="38"/>
      <c r="AL54" s="55">
        <f t="shared" si="5"/>
        <v>0</v>
      </c>
      <c r="AM54" s="55"/>
      <c r="AN54" s="55"/>
      <c r="AO54" s="67"/>
    </row>
    <row r="55" spans="1:41" ht="11.45" customHeight="1" x14ac:dyDescent="0.2">
      <c r="A55" s="66"/>
      <c r="B55" s="38"/>
      <c r="C55" s="38"/>
      <c r="D55" s="38"/>
      <c r="E55" s="38"/>
      <c r="F55" s="38"/>
      <c r="G55" s="38"/>
      <c r="H55" s="8">
        <f t="shared" si="6"/>
        <v>0</v>
      </c>
      <c r="I55" s="86"/>
      <c r="J55" s="86"/>
      <c r="K55" s="87"/>
      <c r="L55" s="38"/>
      <c r="M55" s="38"/>
      <c r="N55" s="38"/>
      <c r="O55" s="38"/>
      <c r="P55" s="38"/>
      <c r="Q55" s="38"/>
      <c r="R55" s="55">
        <f t="shared" si="4"/>
        <v>0</v>
      </c>
      <c r="S55" s="55"/>
      <c r="T55" s="55"/>
      <c r="U55" s="110"/>
      <c r="V55" s="38"/>
      <c r="W55" s="38"/>
      <c r="X55" s="38"/>
      <c r="Y55" s="38"/>
      <c r="Z55" s="38"/>
      <c r="AA55" s="38"/>
      <c r="AB55" s="8">
        <f t="shared" si="7"/>
        <v>0</v>
      </c>
      <c r="AC55" s="86"/>
      <c r="AD55" s="86"/>
      <c r="AE55" s="87"/>
      <c r="AF55" s="38"/>
      <c r="AG55" s="38"/>
      <c r="AH55" s="38"/>
      <c r="AI55" s="38"/>
      <c r="AJ55" s="38"/>
      <c r="AK55" s="38"/>
      <c r="AL55" s="55">
        <f t="shared" si="5"/>
        <v>0</v>
      </c>
      <c r="AM55" s="55"/>
      <c r="AN55" s="55"/>
      <c r="AO55" s="67"/>
    </row>
    <row r="56" spans="1:41" ht="11.45" customHeight="1" x14ac:dyDescent="0.2">
      <c r="A56" s="66"/>
      <c r="B56" s="38"/>
      <c r="C56" s="38"/>
      <c r="D56" s="38"/>
      <c r="E56" s="38"/>
      <c r="F56" s="38"/>
      <c r="G56" s="38"/>
      <c r="H56" s="8">
        <f t="shared" si="6"/>
        <v>0</v>
      </c>
      <c r="I56" s="86"/>
      <c r="J56" s="86"/>
      <c r="K56" s="87"/>
      <c r="L56" s="38"/>
      <c r="M56" s="38"/>
      <c r="N56" s="38"/>
      <c r="O56" s="38"/>
      <c r="P56" s="38"/>
      <c r="Q56" s="38"/>
      <c r="R56" s="55">
        <f t="shared" si="4"/>
        <v>0</v>
      </c>
      <c r="S56" s="55"/>
      <c r="T56" s="55"/>
      <c r="U56" s="110"/>
      <c r="V56" s="38"/>
      <c r="W56" s="38"/>
      <c r="X56" s="38"/>
      <c r="Y56" s="38"/>
      <c r="Z56" s="38"/>
      <c r="AA56" s="38"/>
      <c r="AB56" s="8">
        <f t="shared" si="7"/>
        <v>0</v>
      </c>
      <c r="AC56" s="86"/>
      <c r="AD56" s="86"/>
      <c r="AE56" s="87"/>
      <c r="AF56" s="38"/>
      <c r="AG56" s="38"/>
      <c r="AH56" s="38"/>
      <c r="AI56" s="38"/>
      <c r="AJ56" s="38"/>
      <c r="AK56" s="38"/>
      <c r="AL56" s="55">
        <f t="shared" si="5"/>
        <v>0</v>
      </c>
      <c r="AM56" s="55"/>
      <c r="AN56" s="55"/>
      <c r="AO56" s="67"/>
    </row>
    <row r="57" spans="1:41" ht="11.45" customHeight="1" x14ac:dyDescent="0.2">
      <c r="A57" s="66"/>
      <c r="B57" s="38"/>
      <c r="C57" s="38"/>
      <c r="D57" s="38"/>
      <c r="E57" s="38"/>
      <c r="F57" s="38"/>
      <c r="G57" s="38"/>
      <c r="H57" s="8">
        <f t="shared" si="6"/>
        <v>0</v>
      </c>
      <c r="I57" s="86"/>
      <c r="J57" s="86"/>
      <c r="K57" s="87"/>
      <c r="L57" s="38"/>
      <c r="M57" s="38"/>
      <c r="N57" s="38"/>
      <c r="O57" s="38"/>
      <c r="P57" s="38"/>
      <c r="Q57" s="38"/>
      <c r="R57" s="55">
        <f t="shared" si="4"/>
        <v>0</v>
      </c>
      <c r="S57" s="55"/>
      <c r="T57" s="55"/>
      <c r="U57" s="110"/>
      <c r="V57" s="38"/>
      <c r="W57" s="38"/>
      <c r="X57" s="38"/>
      <c r="Y57" s="38"/>
      <c r="Z57" s="38"/>
      <c r="AA57" s="38"/>
      <c r="AB57" s="8">
        <f t="shared" si="7"/>
        <v>0</v>
      </c>
      <c r="AC57" s="86"/>
      <c r="AD57" s="86"/>
      <c r="AE57" s="87"/>
      <c r="AF57" s="38"/>
      <c r="AG57" s="38"/>
      <c r="AH57" s="38"/>
      <c r="AI57" s="38"/>
      <c r="AJ57" s="38"/>
      <c r="AK57" s="38"/>
      <c r="AL57" s="55">
        <f t="shared" si="5"/>
        <v>0</v>
      </c>
      <c r="AM57" s="55"/>
      <c r="AN57" s="55"/>
      <c r="AO57" s="67"/>
    </row>
    <row r="58" spans="1:41" ht="11.45" customHeight="1" x14ac:dyDescent="0.2">
      <c r="A58" s="66"/>
      <c r="B58" s="38"/>
      <c r="C58" s="38"/>
      <c r="D58" s="38"/>
      <c r="E58" s="38"/>
      <c r="F58" s="38"/>
      <c r="G58" s="38"/>
      <c r="H58" s="8">
        <f t="shared" si="6"/>
        <v>0</v>
      </c>
      <c r="I58" s="88"/>
      <c r="J58" s="88"/>
      <c r="K58" s="89"/>
      <c r="L58" s="38"/>
      <c r="M58" s="38"/>
      <c r="N58" s="38"/>
      <c r="O58" s="38"/>
      <c r="P58" s="38"/>
      <c r="Q58" s="38"/>
      <c r="R58" s="55">
        <f t="shared" si="4"/>
        <v>0</v>
      </c>
      <c r="S58" s="55"/>
      <c r="T58" s="55"/>
      <c r="U58" s="110"/>
      <c r="V58" s="38"/>
      <c r="W58" s="38"/>
      <c r="X58" s="38"/>
      <c r="Y58" s="38"/>
      <c r="Z58" s="38"/>
      <c r="AA58" s="38"/>
      <c r="AB58" s="8">
        <f t="shared" si="7"/>
        <v>0</v>
      </c>
      <c r="AC58" s="88"/>
      <c r="AD58" s="88"/>
      <c r="AE58" s="89"/>
      <c r="AF58" s="38"/>
      <c r="AG58" s="38"/>
      <c r="AH58" s="38"/>
      <c r="AI58" s="38"/>
      <c r="AJ58" s="38"/>
      <c r="AK58" s="38"/>
      <c r="AL58" s="55">
        <f t="shared" si="5"/>
        <v>0</v>
      </c>
      <c r="AM58" s="55"/>
      <c r="AN58" s="55"/>
      <c r="AO58" s="67"/>
    </row>
    <row r="59" spans="1:41" ht="11.45" customHeight="1" x14ac:dyDescent="0.2">
      <c r="A59" s="66"/>
      <c r="B59" s="97" t="s">
        <v>63</v>
      </c>
      <c r="C59" s="97"/>
      <c r="D59" s="97"/>
      <c r="E59" s="97"/>
      <c r="F59" s="97"/>
      <c r="G59" s="97"/>
      <c r="H59" s="97"/>
      <c r="I59" s="39">
        <f>INT(SUM(H49:H58,R49:T58,AL49:AN58)/30)</f>
        <v>0</v>
      </c>
      <c r="J59" s="40"/>
      <c r="K59" s="41"/>
      <c r="L59" s="97" t="s">
        <v>3</v>
      </c>
      <c r="M59" s="97"/>
      <c r="N59" s="92">
        <f>I59*0.5</f>
        <v>0</v>
      </c>
      <c r="O59" s="92"/>
      <c r="P59" s="92"/>
      <c r="Q59" s="92"/>
      <c r="R59" s="98"/>
      <c r="S59" s="99"/>
      <c r="T59" s="100"/>
      <c r="U59" s="110"/>
      <c r="V59" s="90" t="s">
        <v>65</v>
      </c>
      <c r="W59" s="111"/>
      <c r="X59" s="111"/>
      <c r="Y59" s="111"/>
      <c r="Z59" s="111"/>
      <c r="AA59" s="111"/>
      <c r="AB59" s="91"/>
      <c r="AC59" s="39">
        <f>INT(SUM(AB49:AB58,AL49:AN58,)/30)</f>
        <v>0</v>
      </c>
      <c r="AD59" s="40"/>
      <c r="AE59" s="41"/>
      <c r="AF59" s="90" t="s">
        <v>3</v>
      </c>
      <c r="AG59" s="91"/>
      <c r="AH59" s="92">
        <f>AC59*0.5</f>
        <v>0</v>
      </c>
      <c r="AI59" s="92"/>
      <c r="AJ59" s="92"/>
      <c r="AK59" s="92"/>
      <c r="AL59" s="98"/>
      <c r="AM59" s="99"/>
      <c r="AN59" s="100"/>
      <c r="AO59" s="67"/>
    </row>
    <row r="60" spans="1:41" ht="11.45" customHeight="1" x14ac:dyDescent="0.2">
      <c r="A60" s="66"/>
      <c r="B60" s="97" t="s">
        <v>64</v>
      </c>
      <c r="C60" s="97"/>
      <c r="D60" s="97"/>
      <c r="E60" s="97"/>
      <c r="F60" s="97"/>
      <c r="G60" s="97"/>
      <c r="H60" s="97"/>
      <c r="I60" s="39">
        <f>SUM(H49:H58,R49:T58,)-I59*30</f>
        <v>0</v>
      </c>
      <c r="J60" s="40"/>
      <c r="K60" s="41"/>
      <c r="L60" s="90" t="s">
        <v>3</v>
      </c>
      <c r="M60" s="91"/>
      <c r="N60" s="92">
        <f>IF(I60&gt;15,0.5,0)</f>
        <v>0</v>
      </c>
      <c r="O60" s="92"/>
      <c r="P60" s="92"/>
      <c r="Q60" s="92"/>
      <c r="R60" s="101"/>
      <c r="S60" s="102"/>
      <c r="T60" s="103"/>
      <c r="U60" s="110"/>
      <c r="V60" s="90" t="s">
        <v>66</v>
      </c>
      <c r="W60" s="111"/>
      <c r="X60" s="111"/>
      <c r="Y60" s="111"/>
      <c r="Z60" s="111"/>
      <c r="AA60" s="111"/>
      <c r="AB60" s="91"/>
      <c r="AC60" s="39">
        <f>SUM(AB49:AB58,AL49:AN58)-AC59*30</f>
        <v>0</v>
      </c>
      <c r="AD60" s="40"/>
      <c r="AE60" s="41"/>
      <c r="AF60" s="90" t="s">
        <v>3</v>
      </c>
      <c r="AG60" s="91"/>
      <c r="AH60" s="92">
        <f>IF(AC60&gt;15,0.5,0)</f>
        <v>0</v>
      </c>
      <c r="AI60" s="92"/>
      <c r="AJ60" s="92"/>
      <c r="AK60" s="92"/>
      <c r="AL60" s="101"/>
      <c r="AM60" s="102"/>
      <c r="AN60" s="103"/>
      <c r="AO60" s="67"/>
    </row>
    <row r="61" spans="1:41" ht="11.45" customHeight="1" x14ac:dyDescent="0.2">
      <c r="A61" s="66"/>
      <c r="B61" s="112" t="s">
        <v>69</v>
      </c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4"/>
      <c r="N61" s="94">
        <f>SUM(N59:O60)</f>
        <v>0</v>
      </c>
      <c r="O61" s="95"/>
      <c r="P61" s="95"/>
      <c r="Q61" s="96"/>
      <c r="R61" s="104"/>
      <c r="S61" s="105"/>
      <c r="T61" s="106"/>
      <c r="U61" s="110"/>
      <c r="V61" s="112" t="s">
        <v>70</v>
      </c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4"/>
      <c r="AH61" s="94">
        <f>SUM(AH59:AI60)</f>
        <v>0</v>
      </c>
      <c r="AI61" s="95"/>
      <c r="AJ61" s="95"/>
      <c r="AK61" s="96"/>
      <c r="AL61" s="104"/>
      <c r="AM61" s="105"/>
      <c r="AN61" s="106"/>
      <c r="AO61" s="67"/>
    </row>
    <row r="62" spans="1:41" ht="11.45" customHeight="1" x14ac:dyDescent="0.2">
      <c r="A62" s="66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67"/>
    </row>
    <row r="63" spans="1:41" ht="13.9" customHeight="1" x14ac:dyDescent="0.2">
      <c r="A63" s="66"/>
      <c r="B63" s="80" t="s">
        <v>83</v>
      </c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67"/>
    </row>
    <row r="64" spans="1:41" ht="54.6" customHeight="1" x14ac:dyDescent="0.2">
      <c r="A64" s="66"/>
      <c r="B64" s="77" t="s">
        <v>43</v>
      </c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9"/>
      <c r="AO64" s="67"/>
    </row>
    <row r="65" spans="1:41" ht="11.45" customHeight="1" x14ac:dyDescent="0.2">
      <c r="A65" s="66"/>
      <c r="B65" s="51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3"/>
      <c r="AO65" s="67"/>
    </row>
    <row r="66" spans="1:41" ht="18.600000000000001" customHeight="1" x14ac:dyDescent="0.2">
      <c r="A66" s="66"/>
      <c r="B66" s="54" t="s">
        <v>56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116"/>
      <c r="V66" s="54" t="s">
        <v>58</v>
      </c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67"/>
    </row>
    <row r="67" spans="1:41" x14ac:dyDescent="0.2">
      <c r="A67" s="66"/>
      <c r="B67" s="37" t="s">
        <v>47</v>
      </c>
      <c r="C67" s="37"/>
      <c r="D67" s="37"/>
      <c r="E67" s="37" t="s">
        <v>48</v>
      </c>
      <c r="F67" s="37"/>
      <c r="G67" s="37"/>
      <c r="H67" s="11" t="s">
        <v>49</v>
      </c>
      <c r="I67" s="86"/>
      <c r="J67" s="86"/>
      <c r="K67" s="87"/>
      <c r="L67" s="37" t="s">
        <v>47</v>
      </c>
      <c r="M67" s="37"/>
      <c r="N67" s="37"/>
      <c r="O67" s="37" t="s">
        <v>48</v>
      </c>
      <c r="P67" s="37"/>
      <c r="Q67" s="37"/>
      <c r="R67" s="37" t="s">
        <v>49</v>
      </c>
      <c r="S67" s="37"/>
      <c r="T67" s="37"/>
      <c r="U67" s="117"/>
      <c r="V67" s="37" t="s">
        <v>47</v>
      </c>
      <c r="W67" s="37"/>
      <c r="X67" s="37"/>
      <c r="Y67" s="37" t="s">
        <v>48</v>
      </c>
      <c r="Z67" s="37"/>
      <c r="AA67" s="37"/>
      <c r="AB67" s="11" t="s">
        <v>49</v>
      </c>
      <c r="AC67" s="86"/>
      <c r="AD67" s="86"/>
      <c r="AE67" s="87"/>
      <c r="AF67" s="37" t="s">
        <v>47</v>
      </c>
      <c r="AG67" s="37"/>
      <c r="AH67" s="37"/>
      <c r="AI67" s="37" t="s">
        <v>48</v>
      </c>
      <c r="AJ67" s="37"/>
      <c r="AK67" s="37"/>
      <c r="AL67" s="37" t="s">
        <v>49</v>
      </c>
      <c r="AM67" s="37"/>
      <c r="AN67" s="37"/>
      <c r="AO67" s="67"/>
    </row>
    <row r="68" spans="1:41" x14ac:dyDescent="0.2">
      <c r="A68" s="66"/>
      <c r="B68" s="38"/>
      <c r="C68" s="38"/>
      <c r="D68" s="38"/>
      <c r="E68" s="38"/>
      <c r="F68" s="38"/>
      <c r="G68" s="38"/>
      <c r="H68" s="8">
        <f>IF(B68=0,0,DAYS360(B68,E68+1))</f>
        <v>0</v>
      </c>
      <c r="I68" s="86"/>
      <c r="J68" s="86"/>
      <c r="K68" s="87"/>
      <c r="L68" s="38"/>
      <c r="M68" s="38"/>
      <c r="N68" s="38"/>
      <c r="O68" s="38"/>
      <c r="P68" s="38"/>
      <c r="Q68" s="38"/>
      <c r="R68" s="55">
        <f t="shared" ref="R68:R77" si="8">IF(I68=0,0,DAYS360(I68,L68+1))</f>
        <v>0</v>
      </c>
      <c r="S68" s="55"/>
      <c r="T68" s="55"/>
      <c r="U68" s="117"/>
      <c r="V68" s="38"/>
      <c r="W68" s="38"/>
      <c r="X68" s="38"/>
      <c r="Y68" s="38"/>
      <c r="Z68" s="38"/>
      <c r="AA68" s="38"/>
      <c r="AB68" s="8">
        <f>IF(V68=0,0,DAYS360(V68,Y68+1))</f>
        <v>0</v>
      </c>
      <c r="AC68" s="86"/>
      <c r="AD68" s="86"/>
      <c r="AE68" s="87"/>
      <c r="AF68" s="38"/>
      <c r="AG68" s="38"/>
      <c r="AH68" s="38"/>
      <c r="AI68" s="38"/>
      <c r="AJ68" s="38"/>
      <c r="AK68" s="38"/>
      <c r="AL68" s="55">
        <f t="shared" ref="AL68:AL77" si="9">IF(AC68=0,0,DAYS360(AC68,AF68+1))</f>
        <v>0</v>
      </c>
      <c r="AM68" s="55"/>
      <c r="AN68" s="55"/>
      <c r="AO68" s="67"/>
    </row>
    <row r="69" spans="1:41" ht="11.45" customHeight="1" x14ac:dyDescent="0.2">
      <c r="A69" s="66"/>
      <c r="B69" s="38"/>
      <c r="C69" s="38"/>
      <c r="D69" s="38"/>
      <c r="E69" s="38"/>
      <c r="F69" s="38"/>
      <c r="G69" s="38"/>
      <c r="H69" s="8">
        <f t="shared" ref="H69:H77" si="10">IF(B69=0,0,DAYS360(B69,E69+1))</f>
        <v>0</v>
      </c>
      <c r="I69" s="86"/>
      <c r="J69" s="86"/>
      <c r="K69" s="87"/>
      <c r="L69" s="38"/>
      <c r="M69" s="38"/>
      <c r="N69" s="38"/>
      <c r="O69" s="38"/>
      <c r="P69" s="38"/>
      <c r="Q69" s="38"/>
      <c r="R69" s="55">
        <f t="shared" si="8"/>
        <v>0</v>
      </c>
      <c r="S69" s="55"/>
      <c r="T69" s="55"/>
      <c r="U69" s="117"/>
      <c r="V69" s="38"/>
      <c r="W69" s="38"/>
      <c r="X69" s="38"/>
      <c r="Y69" s="38"/>
      <c r="Z69" s="38"/>
      <c r="AA69" s="38"/>
      <c r="AB69" s="8">
        <f t="shared" ref="AB69:AB77" si="11">IF(V69=0,0,DAYS360(V69,Y69+1))</f>
        <v>0</v>
      </c>
      <c r="AC69" s="86"/>
      <c r="AD69" s="86"/>
      <c r="AE69" s="87"/>
      <c r="AF69" s="38"/>
      <c r="AG69" s="38"/>
      <c r="AH69" s="38"/>
      <c r="AI69" s="38"/>
      <c r="AJ69" s="38"/>
      <c r="AK69" s="38"/>
      <c r="AL69" s="55">
        <f t="shared" si="9"/>
        <v>0</v>
      </c>
      <c r="AM69" s="55"/>
      <c r="AN69" s="55"/>
      <c r="AO69" s="67"/>
    </row>
    <row r="70" spans="1:41" ht="11.45" customHeight="1" x14ac:dyDescent="0.2">
      <c r="A70" s="66"/>
      <c r="B70" s="38"/>
      <c r="C70" s="38"/>
      <c r="D70" s="38"/>
      <c r="E70" s="38"/>
      <c r="F70" s="38"/>
      <c r="G70" s="38"/>
      <c r="H70" s="8">
        <f t="shared" si="10"/>
        <v>0</v>
      </c>
      <c r="I70" s="86"/>
      <c r="J70" s="86"/>
      <c r="K70" s="87"/>
      <c r="L70" s="38"/>
      <c r="M70" s="38"/>
      <c r="N70" s="38"/>
      <c r="O70" s="38"/>
      <c r="P70" s="38"/>
      <c r="Q70" s="38"/>
      <c r="R70" s="55">
        <f t="shared" si="8"/>
        <v>0</v>
      </c>
      <c r="S70" s="55"/>
      <c r="T70" s="55"/>
      <c r="U70" s="117"/>
      <c r="V70" s="38"/>
      <c r="W70" s="38"/>
      <c r="X70" s="38"/>
      <c r="Y70" s="38"/>
      <c r="Z70" s="38"/>
      <c r="AA70" s="38"/>
      <c r="AB70" s="8">
        <f t="shared" si="11"/>
        <v>0</v>
      </c>
      <c r="AC70" s="86"/>
      <c r="AD70" s="86"/>
      <c r="AE70" s="87"/>
      <c r="AF70" s="38"/>
      <c r="AG70" s="38"/>
      <c r="AH70" s="38"/>
      <c r="AI70" s="38"/>
      <c r="AJ70" s="38"/>
      <c r="AK70" s="38"/>
      <c r="AL70" s="55">
        <f t="shared" si="9"/>
        <v>0</v>
      </c>
      <c r="AM70" s="55"/>
      <c r="AN70" s="55"/>
      <c r="AO70" s="67"/>
    </row>
    <row r="71" spans="1:41" ht="11.45" customHeight="1" x14ac:dyDescent="0.2">
      <c r="A71" s="66"/>
      <c r="B71" s="38"/>
      <c r="C71" s="38"/>
      <c r="D71" s="38"/>
      <c r="E71" s="38"/>
      <c r="F71" s="38"/>
      <c r="G71" s="38"/>
      <c r="H71" s="8">
        <f t="shared" si="10"/>
        <v>0</v>
      </c>
      <c r="I71" s="86"/>
      <c r="J71" s="86"/>
      <c r="K71" s="87"/>
      <c r="L71" s="38"/>
      <c r="M71" s="38"/>
      <c r="N71" s="38"/>
      <c r="O71" s="38"/>
      <c r="P71" s="38"/>
      <c r="Q71" s="38"/>
      <c r="R71" s="55">
        <f t="shared" si="8"/>
        <v>0</v>
      </c>
      <c r="S71" s="55"/>
      <c r="T71" s="55"/>
      <c r="U71" s="117"/>
      <c r="V71" s="38"/>
      <c r="W71" s="38"/>
      <c r="X71" s="38"/>
      <c r="Y71" s="38"/>
      <c r="Z71" s="38"/>
      <c r="AA71" s="38"/>
      <c r="AB71" s="8">
        <f t="shared" si="11"/>
        <v>0</v>
      </c>
      <c r="AC71" s="86"/>
      <c r="AD71" s="86"/>
      <c r="AE71" s="87"/>
      <c r="AF71" s="38"/>
      <c r="AG71" s="38"/>
      <c r="AH71" s="38"/>
      <c r="AI71" s="38"/>
      <c r="AJ71" s="38"/>
      <c r="AK71" s="38"/>
      <c r="AL71" s="55">
        <f t="shared" si="9"/>
        <v>0</v>
      </c>
      <c r="AM71" s="55"/>
      <c r="AN71" s="55"/>
      <c r="AO71" s="67"/>
    </row>
    <row r="72" spans="1:41" ht="11.45" customHeight="1" x14ac:dyDescent="0.2">
      <c r="A72" s="66"/>
      <c r="B72" s="38"/>
      <c r="C72" s="38"/>
      <c r="D72" s="38"/>
      <c r="E72" s="38"/>
      <c r="F72" s="38"/>
      <c r="G72" s="38"/>
      <c r="H72" s="8">
        <f t="shared" si="10"/>
        <v>0</v>
      </c>
      <c r="I72" s="86"/>
      <c r="J72" s="86"/>
      <c r="K72" s="87"/>
      <c r="L72" s="38"/>
      <c r="M72" s="38"/>
      <c r="N72" s="38"/>
      <c r="O72" s="38"/>
      <c r="P72" s="38"/>
      <c r="Q72" s="38"/>
      <c r="R72" s="55">
        <f t="shared" si="8"/>
        <v>0</v>
      </c>
      <c r="S72" s="55"/>
      <c r="T72" s="55"/>
      <c r="U72" s="117"/>
      <c r="V72" s="38"/>
      <c r="W72" s="38"/>
      <c r="X72" s="38"/>
      <c r="Y72" s="38"/>
      <c r="Z72" s="38"/>
      <c r="AA72" s="38"/>
      <c r="AB72" s="8">
        <f t="shared" si="11"/>
        <v>0</v>
      </c>
      <c r="AC72" s="86"/>
      <c r="AD72" s="86"/>
      <c r="AE72" s="87"/>
      <c r="AF72" s="38"/>
      <c r="AG72" s="38"/>
      <c r="AH72" s="38"/>
      <c r="AI72" s="38"/>
      <c r="AJ72" s="38"/>
      <c r="AK72" s="38"/>
      <c r="AL72" s="55">
        <f t="shared" si="9"/>
        <v>0</v>
      </c>
      <c r="AM72" s="55"/>
      <c r="AN72" s="55"/>
      <c r="AO72" s="67"/>
    </row>
    <row r="73" spans="1:41" ht="11.45" customHeight="1" x14ac:dyDescent="0.2">
      <c r="A73" s="66"/>
      <c r="B73" s="38"/>
      <c r="C73" s="38"/>
      <c r="D73" s="38"/>
      <c r="E73" s="38"/>
      <c r="F73" s="38"/>
      <c r="G73" s="38"/>
      <c r="H73" s="8">
        <f t="shared" si="10"/>
        <v>0</v>
      </c>
      <c r="I73" s="86"/>
      <c r="J73" s="86"/>
      <c r="K73" s="87"/>
      <c r="L73" s="38"/>
      <c r="M73" s="38"/>
      <c r="N73" s="38"/>
      <c r="O73" s="38"/>
      <c r="P73" s="38"/>
      <c r="Q73" s="38"/>
      <c r="R73" s="55">
        <f t="shared" si="8"/>
        <v>0</v>
      </c>
      <c r="S73" s="55"/>
      <c r="T73" s="55"/>
      <c r="U73" s="117"/>
      <c r="V73" s="38"/>
      <c r="W73" s="38"/>
      <c r="X73" s="38"/>
      <c r="Y73" s="38"/>
      <c r="Z73" s="38"/>
      <c r="AA73" s="38"/>
      <c r="AB73" s="8">
        <f t="shared" si="11"/>
        <v>0</v>
      </c>
      <c r="AC73" s="86"/>
      <c r="AD73" s="86"/>
      <c r="AE73" s="87"/>
      <c r="AF73" s="38"/>
      <c r="AG73" s="38"/>
      <c r="AH73" s="38"/>
      <c r="AI73" s="38"/>
      <c r="AJ73" s="38"/>
      <c r="AK73" s="38"/>
      <c r="AL73" s="55">
        <f t="shared" si="9"/>
        <v>0</v>
      </c>
      <c r="AM73" s="55"/>
      <c r="AN73" s="55"/>
      <c r="AO73" s="67"/>
    </row>
    <row r="74" spans="1:41" ht="11.45" customHeight="1" x14ac:dyDescent="0.2">
      <c r="A74" s="66"/>
      <c r="B74" s="38"/>
      <c r="C74" s="38"/>
      <c r="D74" s="38"/>
      <c r="E74" s="38"/>
      <c r="F74" s="38"/>
      <c r="G74" s="38"/>
      <c r="H74" s="8">
        <f t="shared" si="10"/>
        <v>0</v>
      </c>
      <c r="I74" s="86"/>
      <c r="J74" s="86"/>
      <c r="K74" s="87"/>
      <c r="L74" s="38"/>
      <c r="M74" s="38"/>
      <c r="N74" s="38"/>
      <c r="O74" s="38"/>
      <c r="P74" s="38"/>
      <c r="Q74" s="38"/>
      <c r="R74" s="55">
        <f t="shared" si="8"/>
        <v>0</v>
      </c>
      <c r="S74" s="55"/>
      <c r="T74" s="55"/>
      <c r="U74" s="117"/>
      <c r="V74" s="38"/>
      <c r="W74" s="38"/>
      <c r="X74" s="38"/>
      <c r="Y74" s="38"/>
      <c r="Z74" s="38"/>
      <c r="AA74" s="38"/>
      <c r="AB74" s="8">
        <f t="shared" si="11"/>
        <v>0</v>
      </c>
      <c r="AC74" s="86"/>
      <c r="AD74" s="86"/>
      <c r="AE74" s="87"/>
      <c r="AF74" s="38"/>
      <c r="AG74" s="38"/>
      <c r="AH74" s="38"/>
      <c r="AI74" s="38"/>
      <c r="AJ74" s="38"/>
      <c r="AK74" s="38"/>
      <c r="AL74" s="55">
        <f t="shared" si="9"/>
        <v>0</v>
      </c>
      <c r="AM74" s="55"/>
      <c r="AN74" s="55"/>
      <c r="AO74" s="67"/>
    </row>
    <row r="75" spans="1:41" ht="11.45" customHeight="1" x14ac:dyDescent="0.2">
      <c r="A75" s="66"/>
      <c r="B75" s="38"/>
      <c r="C75" s="38"/>
      <c r="D75" s="38"/>
      <c r="E75" s="38"/>
      <c r="F75" s="38"/>
      <c r="G75" s="38"/>
      <c r="H75" s="8">
        <f t="shared" si="10"/>
        <v>0</v>
      </c>
      <c r="I75" s="86"/>
      <c r="J75" s="86"/>
      <c r="K75" s="87"/>
      <c r="L75" s="38"/>
      <c r="M75" s="38"/>
      <c r="N75" s="38"/>
      <c r="O75" s="38"/>
      <c r="P75" s="38"/>
      <c r="Q75" s="38"/>
      <c r="R75" s="55">
        <f t="shared" si="8"/>
        <v>0</v>
      </c>
      <c r="S75" s="55"/>
      <c r="T75" s="55"/>
      <c r="U75" s="117"/>
      <c r="V75" s="38"/>
      <c r="W75" s="38"/>
      <c r="X75" s="38"/>
      <c r="Y75" s="38"/>
      <c r="Z75" s="38"/>
      <c r="AA75" s="38"/>
      <c r="AB75" s="8">
        <f t="shared" si="11"/>
        <v>0</v>
      </c>
      <c r="AC75" s="86"/>
      <c r="AD75" s="86"/>
      <c r="AE75" s="87"/>
      <c r="AF75" s="38"/>
      <c r="AG75" s="38"/>
      <c r="AH75" s="38"/>
      <c r="AI75" s="38"/>
      <c r="AJ75" s="38"/>
      <c r="AK75" s="38"/>
      <c r="AL75" s="55">
        <f t="shared" si="9"/>
        <v>0</v>
      </c>
      <c r="AM75" s="55"/>
      <c r="AN75" s="55"/>
      <c r="AO75" s="67"/>
    </row>
    <row r="76" spans="1:41" ht="11.45" customHeight="1" x14ac:dyDescent="0.2">
      <c r="A76" s="66"/>
      <c r="B76" s="38"/>
      <c r="C76" s="38"/>
      <c r="D76" s="38"/>
      <c r="E76" s="38"/>
      <c r="F76" s="38"/>
      <c r="G76" s="38"/>
      <c r="H76" s="8">
        <f t="shared" si="10"/>
        <v>0</v>
      </c>
      <c r="I76" s="86"/>
      <c r="J76" s="86"/>
      <c r="K76" s="87"/>
      <c r="L76" s="38"/>
      <c r="M76" s="38"/>
      <c r="N76" s="38"/>
      <c r="O76" s="38"/>
      <c r="P76" s="38"/>
      <c r="Q76" s="38"/>
      <c r="R76" s="55">
        <f t="shared" si="8"/>
        <v>0</v>
      </c>
      <c r="S76" s="55"/>
      <c r="T76" s="55"/>
      <c r="U76" s="117"/>
      <c r="V76" s="38"/>
      <c r="W76" s="38"/>
      <c r="X76" s="38"/>
      <c r="Y76" s="38"/>
      <c r="Z76" s="38"/>
      <c r="AA76" s="38"/>
      <c r="AB76" s="8">
        <f t="shared" si="11"/>
        <v>0</v>
      </c>
      <c r="AC76" s="86"/>
      <c r="AD76" s="86"/>
      <c r="AE76" s="87"/>
      <c r="AF76" s="38"/>
      <c r="AG76" s="38"/>
      <c r="AH76" s="38"/>
      <c r="AI76" s="38"/>
      <c r="AJ76" s="38"/>
      <c r="AK76" s="38"/>
      <c r="AL76" s="55">
        <f t="shared" si="9"/>
        <v>0</v>
      </c>
      <c r="AM76" s="55"/>
      <c r="AN76" s="55"/>
      <c r="AO76" s="67"/>
    </row>
    <row r="77" spans="1:41" ht="11.45" customHeight="1" x14ac:dyDescent="0.2">
      <c r="A77" s="66"/>
      <c r="B77" s="38"/>
      <c r="C77" s="38"/>
      <c r="D77" s="38"/>
      <c r="E77" s="38"/>
      <c r="F77" s="38"/>
      <c r="G77" s="38"/>
      <c r="H77" s="8">
        <f t="shared" si="10"/>
        <v>0</v>
      </c>
      <c r="I77" s="88"/>
      <c r="J77" s="88"/>
      <c r="K77" s="89"/>
      <c r="L77" s="38"/>
      <c r="M77" s="38"/>
      <c r="N77" s="38"/>
      <c r="O77" s="38"/>
      <c r="P77" s="38"/>
      <c r="Q77" s="38"/>
      <c r="R77" s="55">
        <f t="shared" si="8"/>
        <v>0</v>
      </c>
      <c r="S77" s="55"/>
      <c r="T77" s="55"/>
      <c r="U77" s="117"/>
      <c r="V77" s="38"/>
      <c r="W77" s="38"/>
      <c r="X77" s="38"/>
      <c r="Y77" s="38"/>
      <c r="Z77" s="38"/>
      <c r="AA77" s="38"/>
      <c r="AB77" s="8">
        <f t="shared" si="11"/>
        <v>0</v>
      </c>
      <c r="AC77" s="88"/>
      <c r="AD77" s="88"/>
      <c r="AE77" s="89"/>
      <c r="AF77" s="38"/>
      <c r="AG77" s="38"/>
      <c r="AH77" s="38"/>
      <c r="AI77" s="38"/>
      <c r="AJ77" s="38"/>
      <c r="AK77" s="38"/>
      <c r="AL77" s="55">
        <f t="shared" si="9"/>
        <v>0</v>
      </c>
      <c r="AM77" s="55"/>
      <c r="AN77" s="55"/>
      <c r="AO77" s="67"/>
    </row>
    <row r="78" spans="1:41" ht="11.45" customHeight="1" x14ac:dyDescent="0.2">
      <c r="A78" s="66"/>
      <c r="B78" s="97" t="s">
        <v>55</v>
      </c>
      <c r="C78" s="97"/>
      <c r="D78" s="97"/>
      <c r="E78" s="97"/>
      <c r="F78" s="97"/>
      <c r="G78" s="97"/>
      <c r="H78" s="97"/>
      <c r="I78" s="39">
        <f>INT(SUM(H68:H77,R68:T77,AL68:AN77)/30)</f>
        <v>0</v>
      </c>
      <c r="J78" s="40"/>
      <c r="K78" s="41"/>
      <c r="L78" s="97" t="s">
        <v>3</v>
      </c>
      <c r="M78" s="97"/>
      <c r="N78" s="92">
        <f>I78*0.25</f>
        <v>0</v>
      </c>
      <c r="O78" s="92"/>
      <c r="P78" s="92"/>
      <c r="Q78" s="92"/>
      <c r="R78" s="98"/>
      <c r="S78" s="99"/>
      <c r="T78" s="100"/>
      <c r="U78" s="117"/>
      <c r="V78" s="90" t="s">
        <v>59</v>
      </c>
      <c r="W78" s="111"/>
      <c r="X78" s="111"/>
      <c r="Y78" s="111"/>
      <c r="Z78" s="111"/>
      <c r="AA78" s="111"/>
      <c r="AB78" s="91"/>
      <c r="AC78" s="39">
        <f>INT(SUM(AB68:AB77,AL68:AN77,)/30)</f>
        <v>0</v>
      </c>
      <c r="AD78" s="40"/>
      <c r="AE78" s="41"/>
      <c r="AF78" s="90" t="s">
        <v>3</v>
      </c>
      <c r="AG78" s="91"/>
      <c r="AH78" s="92">
        <f>AC78*0.25</f>
        <v>0</v>
      </c>
      <c r="AI78" s="92"/>
      <c r="AJ78" s="92"/>
      <c r="AK78" s="92"/>
      <c r="AL78" s="98"/>
      <c r="AM78" s="99"/>
      <c r="AN78" s="100"/>
      <c r="AO78" s="67"/>
    </row>
    <row r="79" spans="1:41" ht="11.45" customHeight="1" x14ac:dyDescent="0.2">
      <c r="A79" s="66"/>
      <c r="B79" s="97" t="s">
        <v>57</v>
      </c>
      <c r="C79" s="97"/>
      <c r="D79" s="97"/>
      <c r="E79" s="97"/>
      <c r="F79" s="97"/>
      <c r="G79" s="97"/>
      <c r="H79" s="97"/>
      <c r="I79" s="39">
        <f>SUM(H68:H77,R68:T77,)-I78*30</f>
        <v>0</v>
      </c>
      <c r="J79" s="40"/>
      <c r="K79" s="41"/>
      <c r="L79" s="90" t="s">
        <v>3</v>
      </c>
      <c r="M79" s="91"/>
      <c r="N79" s="92">
        <f>IF(I79&gt;15,0.25,0)</f>
        <v>0</v>
      </c>
      <c r="O79" s="92"/>
      <c r="P79" s="92"/>
      <c r="Q79" s="92"/>
      <c r="R79" s="101"/>
      <c r="S79" s="102"/>
      <c r="T79" s="103"/>
      <c r="U79" s="117"/>
      <c r="V79" s="90" t="s">
        <v>60</v>
      </c>
      <c r="W79" s="111"/>
      <c r="X79" s="111"/>
      <c r="Y79" s="111"/>
      <c r="Z79" s="111"/>
      <c r="AA79" s="111"/>
      <c r="AB79" s="91"/>
      <c r="AC79" s="39">
        <f>SUM(AB68:AB77,AL68:AN77)-AC78*30</f>
        <v>0</v>
      </c>
      <c r="AD79" s="40"/>
      <c r="AE79" s="41"/>
      <c r="AF79" s="90" t="s">
        <v>3</v>
      </c>
      <c r="AG79" s="91"/>
      <c r="AH79" s="92">
        <f>IF(AC79&gt;15,0.25,0)</f>
        <v>0</v>
      </c>
      <c r="AI79" s="92"/>
      <c r="AJ79" s="92"/>
      <c r="AK79" s="92"/>
      <c r="AL79" s="101"/>
      <c r="AM79" s="102"/>
      <c r="AN79" s="103"/>
      <c r="AO79" s="67"/>
    </row>
    <row r="80" spans="1:41" ht="11.45" customHeight="1" x14ac:dyDescent="0.2">
      <c r="A80" s="66"/>
      <c r="B80" s="112" t="s">
        <v>68</v>
      </c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4"/>
      <c r="N80" s="121">
        <f>SUM(N78:O79)</f>
        <v>0</v>
      </c>
      <c r="O80" s="121"/>
      <c r="P80" s="121"/>
      <c r="Q80" s="121"/>
      <c r="R80" s="104"/>
      <c r="S80" s="105"/>
      <c r="T80" s="106"/>
      <c r="U80" s="117"/>
      <c r="V80" s="122" t="s">
        <v>67</v>
      </c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4"/>
      <c r="AH80" s="121">
        <f>SUM(AH78:AI79)</f>
        <v>0</v>
      </c>
      <c r="AI80" s="121"/>
      <c r="AJ80" s="121"/>
      <c r="AK80" s="121"/>
      <c r="AL80" s="104"/>
      <c r="AM80" s="105"/>
      <c r="AN80" s="106"/>
      <c r="AO80" s="67"/>
    </row>
    <row r="81" spans="1:41" ht="11.45" customHeight="1" x14ac:dyDescent="0.2">
      <c r="A81" s="66"/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51"/>
      <c r="U81" s="117"/>
      <c r="V81" s="53"/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  <c r="AG81" s="125"/>
      <c r="AH81" s="125"/>
      <c r="AI81" s="125"/>
      <c r="AJ81" s="125"/>
      <c r="AK81" s="125"/>
      <c r="AL81" s="125"/>
      <c r="AM81" s="125"/>
      <c r="AN81" s="125"/>
      <c r="AO81" s="67"/>
    </row>
    <row r="82" spans="1:41" ht="18.600000000000001" customHeight="1" x14ac:dyDescent="0.2">
      <c r="A82" s="66"/>
      <c r="B82" s="118" t="s">
        <v>61</v>
      </c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20"/>
      <c r="U82" s="117"/>
      <c r="V82" s="118" t="s">
        <v>62</v>
      </c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20"/>
      <c r="AO82" s="67"/>
    </row>
    <row r="83" spans="1:41" x14ac:dyDescent="0.2">
      <c r="A83" s="66"/>
      <c r="B83" s="56" t="s">
        <v>47</v>
      </c>
      <c r="C83" s="56"/>
      <c r="D83" s="56"/>
      <c r="E83" s="56" t="s">
        <v>48</v>
      </c>
      <c r="F83" s="56"/>
      <c r="G83" s="56"/>
      <c r="H83" s="9" t="s">
        <v>49</v>
      </c>
      <c r="I83" s="84"/>
      <c r="J83" s="84"/>
      <c r="K83" s="85"/>
      <c r="L83" s="56" t="s">
        <v>47</v>
      </c>
      <c r="M83" s="56"/>
      <c r="N83" s="56"/>
      <c r="O83" s="56" t="s">
        <v>48</v>
      </c>
      <c r="P83" s="56"/>
      <c r="Q83" s="56"/>
      <c r="R83" s="56" t="s">
        <v>49</v>
      </c>
      <c r="S83" s="56"/>
      <c r="T83" s="56"/>
      <c r="U83" s="117"/>
      <c r="V83" s="56" t="s">
        <v>47</v>
      </c>
      <c r="W83" s="56"/>
      <c r="X83" s="56"/>
      <c r="Y83" s="56" t="s">
        <v>48</v>
      </c>
      <c r="Z83" s="56"/>
      <c r="AA83" s="56"/>
      <c r="AB83" s="9" t="s">
        <v>49</v>
      </c>
      <c r="AC83" s="84"/>
      <c r="AD83" s="84"/>
      <c r="AE83" s="85"/>
      <c r="AF83" s="56" t="s">
        <v>47</v>
      </c>
      <c r="AG83" s="56"/>
      <c r="AH83" s="56"/>
      <c r="AI83" s="56" t="s">
        <v>48</v>
      </c>
      <c r="AJ83" s="56"/>
      <c r="AK83" s="56"/>
      <c r="AL83" s="56" t="s">
        <v>49</v>
      </c>
      <c r="AM83" s="56"/>
      <c r="AN83" s="56"/>
      <c r="AO83" s="67"/>
    </row>
    <row r="84" spans="1:41" x14ac:dyDescent="0.2">
      <c r="A84" s="66"/>
      <c r="B84" s="38"/>
      <c r="C84" s="38"/>
      <c r="D84" s="38"/>
      <c r="E84" s="38"/>
      <c r="F84" s="38"/>
      <c r="G84" s="38"/>
      <c r="H84" s="8">
        <f>IF(B84=0,0,DAYS360(B84,E84+1))</f>
        <v>0</v>
      </c>
      <c r="I84" s="86"/>
      <c r="J84" s="86"/>
      <c r="K84" s="87"/>
      <c r="L84" s="38"/>
      <c r="M84" s="38"/>
      <c r="N84" s="38"/>
      <c r="O84" s="38"/>
      <c r="P84" s="38"/>
      <c r="Q84" s="38"/>
      <c r="R84" s="126">
        <f t="shared" ref="R84:R93" si="12">IF(I84=0,0,DAYS360(I84,L84+1))</f>
        <v>0</v>
      </c>
      <c r="S84" s="126"/>
      <c r="T84" s="126"/>
      <c r="U84" s="117"/>
      <c r="V84" s="38"/>
      <c r="W84" s="38"/>
      <c r="X84" s="38"/>
      <c r="Y84" s="38"/>
      <c r="Z84" s="38"/>
      <c r="AA84" s="38"/>
      <c r="AB84" s="8">
        <f>IF(V84=0,0,DAYS360(V84,Y84+1))</f>
        <v>0</v>
      </c>
      <c r="AC84" s="86"/>
      <c r="AD84" s="86"/>
      <c r="AE84" s="87"/>
      <c r="AF84" s="38"/>
      <c r="AG84" s="38"/>
      <c r="AH84" s="38"/>
      <c r="AI84" s="38"/>
      <c r="AJ84" s="38"/>
      <c r="AK84" s="38"/>
      <c r="AL84" s="126">
        <f t="shared" ref="AL84:AL93" si="13">IF(AC84=0,0,DAYS360(AC84,AF84+1))</f>
        <v>0</v>
      </c>
      <c r="AM84" s="126"/>
      <c r="AN84" s="126"/>
      <c r="AO84" s="67"/>
    </row>
    <row r="85" spans="1:41" ht="11.45" customHeight="1" x14ac:dyDescent="0.2">
      <c r="A85" s="66"/>
      <c r="B85" s="38"/>
      <c r="C85" s="38"/>
      <c r="D85" s="38"/>
      <c r="E85" s="38"/>
      <c r="F85" s="38"/>
      <c r="G85" s="38"/>
      <c r="H85" s="8">
        <f t="shared" ref="H85:H93" si="14">IF(B85=0,0,DAYS360(B85,E85+1))</f>
        <v>0</v>
      </c>
      <c r="I85" s="86"/>
      <c r="J85" s="86"/>
      <c r="K85" s="87"/>
      <c r="L85" s="38"/>
      <c r="M85" s="38"/>
      <c r="N85" s="38"/>
      <c r="O85" s="38"/>
      <c r="P85" s="38"/>
      <c r="Q85" s="38"/>
      <c r="R85" s="126">
        <f t="shared" si="12"/>
        <v>0</v>
      </c>
      <c r="S85" s="126"/>
      <c r="T85" s="126"/>
      <c r="U85" s="117"/>
      <c r="V85" s="38"/>
      <c r="W85" s="38"/>
      <c r="X85" s="38"/>
      <c r="Y85" s="38"/>
      <c r="Z85" s="38"/>
      <c r="AA85" s="38"/>
      <c r="AB85" s="8">
        <f t="shared" ref="AB85:AB93" si="15">IF(V85=0,0,DAYS360(V85,Y85+1))</f>
        <v>0</v>
      </c>
      <c r="AC85" s="86"/>
      <c r="AD85" s="86"/>
      <c r="AE85" s="87"/>
      <c r="AF85" s="38"/>
      <c r="AG85" s="38"/>
      <c r="AH85" s="38"/>
      <c r="AI85" s="38"/>
      <c r="AJ85" s="38"/>
      <c r="AK85" s="38"/>
      <c r="AL85" s="126">
        <f t="shared" si="13"/>
        <v>0</v>
      </c>
      <c r="AM85" s="126"/>
      <c r="AN85" s="126"/>
      <c r="AO85" s="67"/>
    </row>
    <row r="86" spans="1:41" ht="11.45" customHeight="1" x14ac:dyDescent="0.2">
      <c r="A86" s="66"/>
      <c r="B86" s="38"/>
      <c r="C86" s="38"/>
      <c r="D86" s="38"/>
      <c r="E86" s="38"/>
      <c r="F86" s="38"/>
      <c r="G86" s="38"/>
      <c r="H86" s="8">
        <f t="shared" si="14"/>
        <v>0</v>
      </c>
      <c r="I86" s="86"/>
      <c r="J86" s="86"/>
      <c r="K86" s="87"/>
      <c r="L86" s="38"/>
      <c r="M86" s="38"/>
      <c r="N86" s="38"/>
      <c r="O86" s="38"/>
      <c r="P86" s="38"/>
      <c r="Q86" s="38"/>
      <c r="R86" s="126">
        <f t="shared" si="12"/>
        <v>0</v>
      </c>
      <c r="S86" s="126"/>
      <c r="T86" s="126"/>
      <c r="U86" s="117"/>
      <c r="V86" s="38"/>
      <c r="W86" s="38"/>
      <c r="X86" s="38"/>
      <c r="Y86" s="38"/>
      <c r="Z86" s="38"/>
      <c r="AA86" s="38"/>
      <c r="AB86" s="8">
        <f t="shared" si="15"/>
        <v>0</v>
      </c>
      <c r="AC86" s="86"/>
      <c r="AD86" s="86"/>
      <c r="AE86" s="87"/>
      <c r="AF86" s="38"/>
      <c r="AG86" s="38"/>
      <c r="AH86" s="38"/>
      <c r="AI86" s="38"/>
      <c r="AJ86" s="38"/>
      <c r="AK86" s="38"/>
      <c r="AL86" s="126">
        <f t="shared" si="13"/>
        <v>0</v>
      </c>
      <c r="AM86" s="126"/>
      <c r="AN86" s="126"/>
      <c r="AO86" s="67"/>
    </row>
    <row r="87" spans="1:41" ht="11.45" customHeight="1" x14ac:dyDescent="0.2">
      <c r="A87" s="66"/>
      <c r="B87" s="38"/>
      <c r="C87" s="38"/>
      <c r="D87" s="38"/>
      <c r="E87" s="38"/>
      <c r="F87" s="38"/>
      <c r="G87" s="38"/>
      <c r="H87" s="8">
        <f t="shared" si="14"/>
        <v>0</v>
      </c>
      <c r="I87" s="86"/>
      <c r="J87" s="86"/>
      <c r="K87" s="87"/>
      <c r="L87" s="38"/>
      <c r="M87" s="38"/>
      <c r="N87" s="38"/>
      <c r="O87" s="38"/>
      <c r="P87" s="38"/>
      <c r="Q87" s="38"/>
      <c r="R87" s="126">
        <f t="shared" si="12"/>
        <v>0</v>
      </c>
      <c r="S87" s="126"/>
      <c r="T87" s="126"/>
      <c r="U87" s="117"/>
      <c r="V87" s="38"/>
      <c r="W87" s="38"/>
      <c r="X87" s="38"/>
      <c r="Y87" s="38"/>
      <c r="Z87" s="38"/>
      <c r="AA87" s="38"/>
      <c r="AB87" s="8">
        <f t="shared" si="15"/>
        <v>0</v>
      </c>
      <c r="AC87" s="86"/>
      <c r="AD87" s="86"/>
      <c r="AE87" s="87"/>
      <c r="AF87" s="38"/>
      <c r="AG87" s="38"/>
      <c r="AH87" s="38"/>
      <c r="AI87" s="38"/>
      <c r="AJ87" s="38"/>
      <c r="AK87" s="38"/>
      <c r="AL87" s="126">
        <f t="shared" si="13"/>
        <v>0</v>
      </c>
      <c r="AM87" s="126"/>
      <c r="AN87" s="126"/>
      <c r="AO87" s="67"/>
    </row>
    <row r="88" spans="1:41" ht="11.45" customHeight="1" x14ac:dyDescent="0.2">
      <c r="A88" s="66"/>
      <c r="B88" s="38"/>
      <c r="C88" s="38"/>
      <c r="D88" s="38"/>
      <c r="E88" s="38"/>
      <c r="F88" s="38"/>
      <c r="G88" s="38"/>
      <c r="H88" s="8">
        <f t="shared" si="14"/>
        <v>0</v>
      </c>
      <c r="I88" s="86"/>
      <c r="J88" s="86"/>
      <c r="K88" s="87"/>
      <c r="L88" s="38"/>
      <c r="M88" s="38"/>
      <c r="N88" s="38"/>
      <c r="O88" s="38"/>
      <c r="P88" s="38"/>
      <c r="Q88" s="38"/>
      <c r="R88" s="126">
        <f t="shared" si="12"/>
        <v>0</v>
      </c>
      <c r="S88" s="126"/>
      <c r="T88" s="126"/>
      <c r="U88" s="117"/>
      <c r="V88" s="38"/>
      <c r="W88" s="38"/>
      <c r="X88" s="38"/>
      <c r="Y88" s="38"/>
      <c r="Z88" s="38"/>
      <c r="AA88" s="38"/>
      <c r="AB88" s="8">
        <f t="shared" si="15"/>
        <v>0</v>
      </c>
      <c r="AC88" s="86"/>
      <c r="AD88" s="86"/>
      <c r="AE88" s="87"/>
      <c r="AF88" s="38"/>
      <c r="AG88" s="38"/>
      <c r="AH88" s="38"/>
      <c r="AI88" s="38"/>
      <c r="AJ88" s="38"/>
      <c r="AK88" s="38"/>
      <c r="AL88" s="126">
        <f t="shared" si="13"/>
        <v>0</v>
      </c>
      <c r="AM88" s="126"/>
      <c r="AN88" s="126"/>
      <c r="AO88" s="67"/>
    </row>
    <row r="89" spans="1:41" ht="11.45" customHeight="1" x14ac:dyDescent="0.2">
      <c r="A89" s="66"/>
      <c r="B89" s="38"/>
      <c r="C89" s="38"/>
      <c r="D89" s="38"/>
      <c r="E89" s="38"/>
      <c r="F89" s="38"/>
      <c r="G89" s="38"/>
      <c r="H89" s="8">
        <f t="shared" si="14"/>
        <v>0</v>
      </c>
      <c r="I89" s="86"/>
      <c r="J89" s="86"/>
      <c r="K89" s="87"/>
      <c r="L89" s="38"/>
      <c r="M89" s="38"/>
      <c r="N89" s="38"/>
      <c r="O89" s="38"/>
      <c r="P89" s="38"/>
      <c r="Q89" s="38"/>
      <c r="R89" s="126">
        <f t="shared" si="12"/>
        <v>0</v>
      </c>
      <c r="S89" s="126"/>
      <c r="T89" s="126"/>
      <c r="U89" s="117"/>
      <c r="V89" s="38"/>
      <c r="W89" s="38"/>
      <c r="X89" s="38"/>
      <c r="Y89" s="38"/>
      <c r="Z89" s="38"/>
      <c r="AA89" s="38"/>
      <c r="AB89" s="8">
        <f t="shared" si="15"/>
        <v>0</v>
      </c>
      <c r="AC89" s="86"/>
      <c r="AD89" s="86"/>
      <c r="AE89" s="87"/>
      <c r="AF89" s="38"/>
      <c r="AG89" s="38"/>
      <c r="AH89" s="38"/>
      <c r="AI89" s="38"/>
      <c r="AJ89" s="38"/>
      <c r="AK89" s="38"/>
      <c r="AL89" s="126">
        <f t="shared" si="13"/>
        <v>0</v>
      </c>
      <c r="AM89" s="126"/>
      <c r="AN89" s="126"/>
      <c r="AO89" s="67"/>
    </row>
    <row r="90" spans="1:41" ht="11.45" customHeight="1" x14ac:dyDescent="0.2">
      <c r="A90" s="66"/>
      <c r="B90" s="38"/>
      <c r="C90" s="38"/>
      <c r="D90" s="38"/>
      <c r="E90" s="38"/>
      <c r="F90" s="38"/>
      <c r="G90" s="38"/>
      <c r="H90" s="8">
        <f t="shared" si="14"/>
        <v>0</v>
      </c>
      <c r="I90" s="86"/>
      <c r="J90" s="86"/>
      <c r="K90" s="87"/>
      <c r="L90" s="38"/>
      <c r="M90" s="38"/>
      <c r="N90" s="38"/>
      <c r="O90" s="38"/>
      <c r="P90" s="38"/>
      <c r="Q90" s="38"/>
      <c r="R90" s="126">
        <f t="shared" si="12"/>
        <v>0</v>
      </c>
      <c r="S90" s="126"/>
      <c r="T90" s="126"/>
      <c r="U90" s="117"/>
      <c r="V90" s="38"/>
      <c r="W90" s="38"/>
      <c r="X90" s="38"/>
      <c r="Y90" s="38"/>
      <c r="Z90" s="38"/>
      <c r="AA90" s="38"/>
      <c r="AB90" s="8">
        <f t="shared" si="15"/>
        <v>0</v>
      </c>
      <c r="AC90" s="86"/>
      <c r="AD90" s="86"/>
      <c r="AE90" s="87"/>
      <c r="AF90" s="38"/>
      <c r="AG90" s="38"/>
      <c r="AH90" s="38"/>
      <c r="AI90" s="38"/>
      <c r="AJ90" s="38"/>
      <c r="AK90" s="38"/>
      <c r="AL90" s="126">
        <f t="shared" si="13"/>
        <v>0</v>
      </c>
      <c r="AM90" s="126"/>
      <c r="AN90" s="126"/>
      <c r="AO90" s="67"/>
    </row>
    <row r="91" spans="1:41" ht="11.45" customHeight="1" x14ac:dyDescent="0.2">
      <c r="A91" s="66"/>
      <c r="B91" s="38"/>
      <c r="C91" s="38"/>
      <c r="D91" s="38"/>
      <c r="E91" s="38"/>
      <c r="F91" s="38"/>
      <c r="G91" s="38"/>
      <c r="H91" s="8">
        <f t="shared" si="14"/>
        <v>0</v>
      </c>
      <c r="I91" s="86"/>
      <c r="J91" s="86"/>
      <c r="K91" s="87"/>
      <c r="L91" s="38"/>
      <c r="M91" s="38"/>
      <c r="N91" s="38"/>
      <c r="O91" s="38"/>
      <c r="P91" s="38"/>
      <c r="Q91" s="38"/>
      <c r="R91" s="126">
        <f t="shared" si="12"/>
        <v>0</v>
      </c>
      <c r="S91" s="126"/>
      <c r="T91" s="126"/>
      <c r="U91" s="117"/>
      <c r="V91" s="38"/>
      <c r="W91" s="38"/>
      <c r="X91" s="38"/>
      <c r="Y91" s="38"/>
      <c r="Z91" s="38"/>
      <c r="AA91" s="38"/>
      <c r="AB91" s="8">
        <f t="shared" si="15"/>
        <v>0</v>
      </c>
      <c r="AC91" s="86"/>
      <c r="AD91" s="86"/>
      <c r="AE91" s="87"/>
      <c r="AF91" s="38"/>
      <c r="AG91" s="38"/>
      <c r="AH91" s="38"/>
      <c r="AI91" s="38"/>
      <c r="AJ91" s="38"/>
      <c r="AK91" s="38"/>
      <c r="AL91" s="126">
        <f t="shared" si="13"/>
        <v>0</v>
      </c>
      <c r="AM91" s="126"/>
      <c r="AN91" s="126"/>
      <c r="AO91" s="67"/>
    </row>
    <row r="92" spans="1:41" ht="11.45" customHeight="1" x14ac:dyDescent="0.2">
      <c r="A92" s="66"/>
      <c r="B92" s="38"/>
      <c r="C92" s="38"/>
      <c r="D92" s="38"/>
      <c r="E92" s="38"/>
      <c r="F92" s="38"/>
      <c r="G92" s="38"/>
      <c r="H92" s="8">
        <f t="shared" si="14"/>
        <v>0</v>
      </c>
      <c r="I92" s="86"/>
      <c r="J92" s="86"/>
      <c r="K92" s="87"/>
      <c r="L92" s="38"/>
      <c r="M92" s="38"/>
      <c r="N92" s="38"/>
      <c r="O92" s="38"/>
      <c r="P92" s="38"/>
      <c r="Q92" s="38"/>
      <c r="R92" s="126">
        <f t="shared" si="12"/>
        <v>0</v>
      </c>
      <c r="S92" s="126"/>
      <c r="T92" s="126"/>
      <c r="U92" s="117"/>
      <c r="V92" s="38"/>
      <c r="W92" s="38"/>
      <c r="X92" s="38"/>
      <c r="Y92" s="38"/>
      <c r="Z92" s="38"/>
      <c r="AA92" s="38"/>
      <c r="AB92" s="8">
        <f t="shared" si="15"/>
        <v>0</v>
      </c>
      <c r="AC92" s="86"/>
      <c r="AD92" s="86"/>
      <c r="AE92" s="87"/>
      <c r="AF92" s="38"/>
      <c r="AG92" s="38"/>
      <c r="AH92" s="38"/>
      <c r="AI92" s="38"/>
      <c r="AJ92" s="38"/>
      <c r="AK92" s="38"/>
      <c r="AL92" s="126">
        <f t="shared" si="13"/>
        <v>0</v>
      </c>
      <c r="AM92" s="126"/>
      <c r="AN92" s="126"/>
      <c r="AO92" s="67"/>
    </row>
    <row r="93" spans="1:41" ht="11.45" customHeight="1" x14ac:dyDescent="0.2">
      <c r="A93" s="66"/>
      <c r="B93" s="38"/>
      <c r="C93" s="38"/>
      <c r="D93" s="38"/>
      <c r="E93" s="38"/>
      <c r="F93" s="38"/>
      <c r="G93" s="38"/>
      <c r="H93" s="8">
        <f t="shared" si="14"/>
        <v>0</v>
      </c>
      <c r="I93" s="88"/>
      <c r="J93" s="88"/>
      <c r="K93" s="89"/>
      <c r="L93" s="38"/>
      <c r="M93" s="38"/>
      <c r="N93" s="38"/>
      <c r="O93" s="38"/>
      <c r="P93" s="38"/>
      <c r="Q93" s="38"/>
      <c r="R93" s="126">
        <f t="shared" si="12"/>
        <v>0</v>
      </c>
      <c r="S93" s="126"/>
      <c r="T93" s="126"/>
      <c r="U93" s="117"/>
      <c r="V93" s="38"/>
      <c r="W93" s="38"/>
      <c r="X93" s="38"/>
      <c r="Y93" s="38"/>
      <c r="Z93" s="38"/>
      <c r="AA93" s="38"/>
      <c r="AB93" s="8">
        <f t="shared" si="15"/>
        <v>0</v>
      </c>
      <c r="AC93" s="88"/>
      <c r="AD93" s="88"/>
      <c r="AE93" s="89"/>
      <c r="AF93" s="38"/>
      <c r="AG93" s="38"/>
      <c r="AH93" s="38"/>
      <c r="AI93" s="38"/>
      <c r="AJ93" s="38"/>
      <c r="AK93" s="38"/>
      <c r="AL93" s="126">
        <f t="shared" si="13"/>
        <v>0</v>
      </c>
      <c r="AM93" s="126"/>
      <c r="AN93" s="126"/>
      <c r="AO93" s="67"/>
    </row>
    <row r="94" spans="1:41" ht="11.45" customHeight="1" x14ac:dyDescent="0.2">
      <c r="A94" s="66"/>
      <c r="B94" s="97" t="s">
        <v>63</v>
      </c>
      <c r="C94" s="97"/>
      <c r="D94" s="97"/>
      <c r="E94" s="97"/>
      <c r="F94" s="97"/>
      <c r="G94" s="97"/>
      <c r="H94" s="97"/>
      <c r="I94" s="39">
        <f>INT(SUM(H84:H93,R84:T93,)/30)</f>
        <v>0</v>
      </c>
      <c r="J94" s="40"/>
      <c r="K94" s="41"/>
      <c r="L94" s="97" t="s">
        <v>3</v>
      </c>
      <c r="M94" s="97"/>
      <c r="N94" s="92">
        <f>I94*0.25</f>
        <v>0</v>
      </c>
      <c r="O94" s="92"/>
      <c r="P94" s="92"/>
      <c r="Q94" s="92"/>
      <c r="R94" s="98"/>
      <c r="S94" s="99"/>
      <c r="T94" s="100"/>
      <c r="U94" s="117"/>
      <c r="V94" s="97" t="s">
        <v>65</v>
      </c>
      <c r="W94" s="97"/>
      <c r="X94" s="97"/>
      <c r="Y94" s="97"/>
      <c r="Z94" s="97"/>
      <c r="AA94" s="97"/>
      <c r="AB94" s="97"/>
      <c r="AC94" s="39">
        <f>INT(SUM(AB84:AB93,AL84:AN93,)/30)</f>
        <v>0</v>
      </c>
      <c r="AD94" s="40"/>
      <c r="AE94" s="41"/>
      <c r="AF94" s="97" t="s">
        <v>3</v>
      </c>
      <c r="AG94" s="97"/>
      <c r="AH94" s="92">
        <f>AC94*0.25</f>
        <v>0</v>
      </c>
      <c r="AI94" s="92"/>
      <c r="AJ94" s="92"/>
      <c r="AK94" s="92"/>
      <c r="AL94" s="98"/>
      <c r="AM94" s="99"/>
      <c r="AN94" s="100"/>
      <c r="AO94" s="67"/>
    </row>
    <row r="95" spans="1:41" ht="11.45" customHeight="1" x14ac:dyDescent="0.2">
      <c r="A95" s="66"/>
      <c r="B95" s="97" t="s">
        <v>64</v>
      </c>
      <c r="C95" s="97"/>
      <c r="D95" s="97"/>
      <c r="E95" s="97"/>
      <c r="F95" s="97"/>
      <c r="G95" s="97"/>
      <c r="H95" s="97"/>
      <c r="I95" s="39">
        <f>SUM(H84:H93,R84:T93)-I94*30</f>
        <v>0</v>
      </c>
      <c r="J95" s="40"/>
      <c r="K95" s="41"/>
      <c r="L95" s="90" t="s">
        <v>3</v>
      </c>
      <c r="M95" s="91"/>
      <c r="N95" s="92">
        <f>IF(I95&gt;15,0.25,0)</f>
        <v>0</v>
      </c>
      <c r="O95" s="92"/>
      <c r="P95" s="92"/>
      <c r="Q95" s="92"/>
      <c r="R95" s="101"/>
      <c r="S95" s="102"/>
      <c r="T95" s="103"/>
      <c r="U95" s="117"/>
      <c r="V95" s="97" t="s">
        <v>66</v>
      </c>
      <c r="W95" s="97"/>
      <c r="X95" s="97"/>
      <c r="Y95" s="97"/>
      <c r="Z95" s="97"/>
      <c r="AA95" s="97"/>
      <c r="AB95" s="97"/>
      <c r="AC95" s="39">
        <f>SUM(AB84:AB93,AL84:AN93)-AC94*30</f>
        <v>0</v>
      </c>
      <c r="AD95" s="40"/>
      <c r="AE95" s="41"/>
      <c r="AF95" s="90" t="s">
        <v>3</v>
      </c>
      <c r="AG95" s="91"/>
      <c r="AH95" s="92">
        <f>IF(AC95&gt;15,0.25,0)</f>
        <v>0</v>
      </c>
      <c r="AI95" s="92"/>
      <c r="AJ95" s="92"/>
      <c r="AK95" s="92"/>
      <c r="AL95" s="101"/>
      <c r="AM95" s="102"/>
      <c r="AN95" s="103"/>
      <c r="AO95" s="67"/>
    </row>
    <row r="96" spans="1:41" ht="11.45" customHeight="1" x14ac:dyDescent="0.2">
      <c r="A96" s="66"/>
      <c r="B96" s="112" t="s">
        <v>69</v>
      </c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4"/>
      <c r="N96" s="121">
        <f>SUM(N94:O95)</f>
        <v>0</v>
      </c>
      <c r="O96" s="121"/>
      <c r="P96" s="121"/>
      <c r="Q96" s="121"/>
      <c r="R96" s="104"/>
      <c r="S96" s="105"/>
      <c r="T96" s="106"/>
      <c r="U96" s="117"/>
      <c r="V96" s="112" t="s">
        <v>70</v>
      </c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  <c r="AG96" s="114"/>
      <c r="AH96" s="121">
        <f>SUM(AH94:AI95)</f>
        <v>0</v>
      </c>
      <c r="AI96" s="121"/>
      <c r="AJ96" s="121"/>
      <c r="AK96" s="121"/>
      <c r="AL96" s="104"/>
      <c r="AM96" s="105"/>
      <c r="AN96" s="106"/>
      <c r="AO96" s="67"/>
    </row>
    <row r="97" spans="1:41" ht="11.45" customHeight="1" x14ac:dyDescent="0.2">
      <c r="A97" s="66"/>
      <c r="B97" s="42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4"/>
      <c r="AO97" s="67"/>
    </row>
    <row r="98" spans="1:41" ht="13.9" customHeight="1" x14ac:dyDescent="0.2">
      <c r="A98" s="66"/>
      <c r="B98" s="45" t="s">
        <v>84</v>
      </c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7"/>
      <c r="AO98" s="67"/>
    </row>
    <row r="99" spans="1:41" ht="76.900000000000006" customHeight="1" x14ac:dyDescent="0.2">
      <c r="A99" s="66"/>
      <c r="B99" s="48" t="s">
        <v>42</v>
      </c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50"/>
      <c r="AO99" s="67"/>
    </row>
    <row r="100" spans="1:41" ht="11.45" customHeight="1" x14ac:dyDescent="0.2">
      <c r="A100" s="66"/>
      <c r="B100" s="51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3"/>
      <c r="AO100" s="67"/>
    </row>
    <row r="101" spans="1:41" ht="18.600000000000001" customHeight="1" x14ac:dyDescent="0.2">
      <c r="A101" s="66"/>
      <c r="B101" s="54" t="s">
        <v>56</v>
      </c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116"/>
      <c r="V101" s="54" t="s">
        <v>58</v>
      </c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67"/>
    </row>
    <row r="102" spans="1:41" x14ac:dyDescent="0.2">
      <c r="A102" s="66"/>
      <c r="B102" s="37" t="s">
        <v>47</v>
      </c>
      <c r="C102" s="37"/>
      <c r="D102" s="37"/>
      <c r="E102" s="37" t="s">
        <v>48</v>
      </c>
      <c r="F102" s="37"/>
      <c r="G102" s="37"/>
      <c r="H102" s="11" t="s">
        <v>49</v>
      </c>
      <c r="I102" s="86"/>
      <c r="J102" s="86"/>
      <c r="K102" s="87"/>
      <c r="L102" s="37" t="s">
        <v>47</v>
      </c>
      <c r="M102" s="37"/>
      <c r="N102" s="37"/>
      <c r="O102" s="37" t="s">
        <v>48</v>
      </c>
      <c r="P102" s="37"/>
      <c r="Q102" s="37"/>
      <c r="R102" s="37" t="s">
        <v>49</v>
      </c>
      <c r="S102" s="37"/>
      <c r="T102" s="37"/>
      <c r="U102" s="117"/>
      <c r="V102" s="37" t="s">
        <v>47</v>
      </c>
      <c r="W102" s="37"/>
      <c r="X102" s="37"/>
      <c r="Y102" s="37" t="s">
        <v>48</v>
      </c>
      <c r="Z102" s="37"/>
      <c r="AA102" s="37"/>
      <c r="AB102" s="11" t="s">
        <v>49</v>
      </c>
      <c r="AC102" s="86"/>
      <c r="AD102" s="86"/>
      <c r="AE102" s="87"/>
      <c r="AF102" s="37" t="s">
        <v>47</v>
      </c>
      <c r="AG102" s="37"/>
      <c r="AH102" s="37"/>
      <c r="AI102" s="37" t="s">
        <v>48</v>
      </c>
      <c r="AJ102" s="37"/>
      <c r="AK102" s="37"/>
      <c r="AL102" s="37" t="s">
        <v>49</v>
      </c>
      <c r="AM102" s="37"/>
      <c r="AN102" s="37"/>
      <c r="AO102" s="67"/>
    </row>
    <row r="103" spans="1:41" x14ac:dyDescent="0.2">
      <c r="A103" s="66"/>
      <c r="B103" s="38"/>
      <c r="C103" s="38"/>
      <c r="D103" s="38"/>
      <c r="E103" s="38"/>
      <c r="F103" s="38"/>
      <c r="G103" s="38"/>
      <c r="H103" s="8">
        <f>IF(B103=0,0,DAYS360(B103,E103+1))</f>
        <v>0</v>
      </c>
      <c r="I103" s="86"/>
      <c r="J103" s="86"/>
      <c r="K103" s="87"/>
      <c r="L103" s="38"/>
      <c r="M103" s="38"/>
      <c r="N103" s="38"/>
      <c r="O103" s="38"/>
      <c r="P103" s="38"/>
      <c r="Q103" s="38"/>
      <c r="R103" s="55">
        <f t="shared" ref="R103:R112" si="16">IF(I103=0,0,DAYS360(I103,L103+1))</f>
        <v>0</v>
      </c>
      <c r="S103" s="55"/>
      <c r="T103" s="55"/>
      <c r="U103" s="117"/>
      <c r="V103" s="38"/>
      <c r="W103" s="38"/>
      <c r="X103" s="38"/>
      <c r="Y103" s="38"/>
      <c r="Z103" s="38"/>
      <c r="AA103" s="38"/>
      <c r="AB103" s="8">
        <f>IF(V103=0,0,DAYS360(V103,Y103+1))</f>
        <v>0</v>
      </c>
      <c r="AC103" s="86"/>
      <c r="AD103" s="86"/>
      <c r="AE103" s="87"/>
      <c r="AF103" s="38"/>
      <c r="AG103" s="38"/>
      <c r="AH103" s="38"/>
      <c r="AI103" s="38"/>
      <c r="AJ103" s="38"/>
      <c r="AK103" s="38"/>
      <c r="AL103" s="55">
        <f t="shared" ref="AL103:AL112" si="17">IF(AC103=0,0,DAYS360(AC103,AF103+1))</f>
        <v>0</v>
      </c>
      <c r="AM103" s="55"/>
      <c r="AN103" s="55"/>
      <c r="AO103" s="67"/>
    </row>
    <row r="104" spans="1:41" ht="11.45" customHeight="1" x14ac:dyDescent="0.2">
      <c r="A104" s="66"/>
      <c r="B104" s="38"/>
      <c r="C104" s="38"/>
      <c r="D104" s="38"/>
      <c r="E104" s="38"/>
      <c r="F104" s="38"/>
      <c r="G104" s="38"/>
      <c r="H104" s="8">
        <f t="shared" ref="H104:H112" si="18">IF(B104=0,0,DAYS360(B104,E104+1))</f>
        <v>0</v>
      </c>
      <c r="I104" s="86"/>
      <c r="J104" s="86"/>
      <c r="K104" s="87"/>
      <c r="L104" s="38"/>
      <c r="M104" s="38"/>
      <c r="N104" s="38"/>
      <c r="O104" s="38"/>
      <c r="P104" s="38"/>
      <c r="Q104" s="38"/>
      <c r="R104" s="55">
        <f t="shared" si="16"/>
        <v>0</v>
      </c>
      <c r="S104" s="55"/>
      <c r="T104" s="55"/>
      <c r="U104" s="117"/>
      <c r="V104" s="38"/>
      <c r="W104" s="38"/>
      <c r="X104" s="38"/>
      <c r="Y104" s="38"/>
      <c r="Z104" s="38"/>
      <c r="AA104" s="38"/>
      <c r="AB104" s="8">
        <f t="shared" ref="AB104:AB112" si="19">IF(V104=0,0,DAYS360(V104,Y104+1))</f>
        <v>0</v>
      </c>
      <c r="AC104" s="86"/>
      <c r="AD104" s="86"/>
      <c r="AE104" s="87"/>
      <c r="AF104" s="38"/>
      <c r="AG104" s="38"/>
      <c r="AH104" s="38"/>
      <c r="AI104" s="38"/>
      <c r="AJ104" s="38"/>
      <c r="AK104" s="38"/>
      <c r="AL104" s="55">
        <f t="shared" si="17"/>
        <v>0</v>
      </c>
      <c r="AM104" s="55"/>
      <c r="AN104" s="55"/>
      <c r="AO104" s="67"/>
    </row>
    <row r="105" spans="1:41" ht="11.45" customHeight="1" x14ac:dyDescent="0.2">
      <c r="A105" s="66"/>
      <c r="B105" s="38"/>
      <c r="C105" s="38"/>
      <c r="D105" s="38"/>
      <c r="E105" s="38"/>
      <c r="F105" s="38"/>
      <c r="G105" s="38"/>
      <c r="H105" s="8">
        <f t="shared" si="18"/>
        <v>0</v>
      </c>
      <c r="I105" s="86"/>
      <c r="J105" s="86"/>
      <c r="K105" s="87"/>
      <c r="L105" s="38"/>
      <c r="M105" s="38"/>
      <c r="N105" s="38"/>
      <c r="O105" s="38"/>
      <c r="P105" s="38"/>
      <c r="Q105" s="38"/>
      <c r="R105" s="55">
        <f t="shared" si="16"/>
        <v>0</v>
      </c>
      <c r="S105" s="55"/>
      <c r="T105" s="55"/>
      <c r="U105" s="117"/>
      <c r="V105" s="38"/>
      <c r="W105" s="38"/>
      <c r="X105" s="38"/>
      <c r="Y105" s="38"/>
      <c r="Z105" s="38"/>
      <c r="AA105" s="38"/>
      <c r="AB105" s="8">
        <f t="shared" si="19"/>
        <v>0</v>
      </c>
      <c r="AC105" s="86"/>
      <c r="AD105" s="86"/>
      <c r="AE105" s="87"/>
      <c r="AF105" s="38"/>
      <c r="AG105" s="38"/>
      <c r="AH105" s="38"/>
      <c r="AI105" s="38"/>
      <c r="AJ105" s="38"/>
      <c r="AK105" s="38"/>
      <c r="AL105" s="55">
        <f t="shared" si="17"/>
        <v>0</v>
      </c>
      <c r="AM105" s="55"/>
      <c r="AN105" s="55"/>
      <c r="AO105" s="67"/>
    </row>
    <row r="106" spans="1:41" ht="11.45" customHeight="1" x14ac:dyDescent="0.2">
      <c r="A106" s="66"/>
      <c r="B106" s="38"/>
      <c r="C106" s="38"/>
      <c r="D106" s="38"/>
      <c r="E106" s="38"/>
      <c r="F106" s="38"/>
      <c r="G106" s="38"/>
      <c r="H106" s="8">
        <f t="shared" si="18"/>
        <v>0</v>
      </c>
      <c r="I106" s="86"/>
      <c r="J106" s="86"/>
      <c r="K106" s="87"/>
      <c r="L106" s="38"/>
      <c r="M106" s="38"/>
      <c r="N106" s="38"/>
      <c r="O106" s="38"/>
      <c r="P106" s="38"/>
      <c r="Q106" s="38"/>
      <c r="R106" s="55">
        <f t="shared" si="16"/>
        <v>0</v>
      </c>
      <c r="S106" s="55"/>
      <c r="T106" s="55"/>
      <c r="U106" s="117"/>
      <c r="V106" s="38"/>
      <c r="W106" s="38"/>
      <c r="X106" s="38"/>
      <c r="Y106" s="38"/>
      <c r="Z106" s="38"/>
      <c r="AA106" s="38"/>
      <c r="AB106" s="8">
        <f t="shared" si="19"/>
        <v>0</v>
      </c>
      <c r="AC106" s="86"/>
      <c r="AD106" s="86"/>
      <c r="AE106" s="87"/>
      <c r="AF106" s="38"/>
      <c r="AG106" s="38"/>
      <c r="AH106" s="38"/>
      <c r="AI106" s="38"/>
      <c r="AJ106" s="38"/>
      <c r="AK106" s="38"/>
      <c r="AL106" s="55">
        <f t="shared" si="17"/>
        <v>0</v>
      </c>
      <c r="AM106" s="55"/>
      <c r="AN106" s="55"/>
      <c r="AO106" s="67"/>
    </row>
    <row r="107" spans="1:41" ht="11.45" customHeight="1" x14ac:dyDescent="0.2">
      <c r="A107" s="66"/>
      <c r="B107" s="38"/>
      <c r="C107" s="38"/>
      <c r="D107" s="38"/>
      <c r="E107" s="38"/>
      <c r="F107" s="38"/>
      <c r="G107" s="38"/>
      <c r="H107" s="8">
        <f t="shared" si="18"/>
        <v>0</v>
      </c>
      <c r="I107" s="86"/>
      <c r="J107" s="86"/>
      <c r="K107" s="87"/>
      <c r="L107" s="38"/>
      <c r="M107" s="38"/>
      <c r="N107" s="38"/>
      <c r="O107" s="38"/>
      <c r="P107" s="38"/>
      <c r="Q107" s="38"/>
      <c r="R107" s="55">
        <f t="shared" si="16"/>
        <v>0</v>
      </c>
      <c r="S107" s="55"/>
      <c r="T107" s="55"/>
      <c r="U107" s="117"/>
      <c r="V107" s="38"/>
      <c r="W107" s="38"/>
      <c r="X107" s="38"/>
      <c r="Y107" s="38"/>
      <c r="Z107" s="38"/>
      <c r="AA107" s="38"/>
      <c r="AB107" s="8">
        <f t="shared" si="19"/>
        <v>0</v>
      </c>
      <c r="AC107" s="86"/>
      <c r="AD107" s="86"/>
      <c r="AE107" s="87"/>
      <c r="AF107" s="38"/>
      <c r="AG107" s="38"/>
      <c r="AH107" s="38"/>
      <c r="AI107" s="38"/>
      <c r="AJ107" s="38"/>
      <c r="AK107" s="38"/>
      <c r="AL107" s="55">
        <f t="shared" si="17"/>
        <v>0</v>
      </c>
      <c r="AM107" s="55"/>
      <c r="AN107" s="55"/>
      <c r="AO107" s="67"/>
    </row>
    <row r="108" spans="1:41" ht="11.45" customHeight="1" x14ac:dyDescent="0.2">
      <c r="A108" s="66"/>
      <c r="B108" s="38"/>
      <c r="C108" s="38"/>
      <c r="D108" s="38"/>
      <c r="E108" s="38"/>
      <c r="F108" s="38"/>
      <c r="G108" s="38"/>
      <c r="H108" s="8">
        <f t="shared" si="18"/>
        <v>0</v>
      </c>
      <c r="I108" s="86"/>
      <c r="J108" s="86"/>
      <c r="K108" s="87"/>
      <c r="L108" s="38"/>
      <c r="M108" s="38"/>
      <c r="N108" s="38"/>
      <c r="O108" s="38"/>
      <c r="P108" s="38"/>
      <c r="Q108" s="38"/>
      <c r="R108" s="55">
        <f t="shared" si="16"/>
        <v>0</v>
      </c>
      <c r="S108" s="55"/>
      <c r="T108" s="55"/>
      <c r="U108" s="117"/>
      <c r="V108" s="38"/>
      <c r="W108" s="38"/>
      <c r="X108" s="38"/>
      <c r="Y108" s="38"/>
      <c r="Z108" s="38"/>
      <c r="AA108" s="38"/>
      <c r="AB108" s="8">
        <f t="shared" si="19"/>
        <v>0</v>
      </c>
      <c r="AC108" s="86"/>
      <c r="AD108" s="86"/>
      <c r="AE108" s="87"/>
      <c r="AF108" s="38"/>
      <c r="AG108" s="38"/>
      <c r="AH108" s="38"/>
      <c r="AI108" s="38"/>
      <c r="AJ108" s="38"/>
      <c r="AK108" s="38"/>
      <c r="AL108" s="55">
        <f t="shared" si="17"/>
        <v>0</v>
      </c>
      <c r="AM108" s="55"/>
      <c r="AN108" s="55"/>
      <c r="AO108" s="67"/>
    </row>
    <row r="109" spans="1:41" ht="11.45" customHeight="1" x14ac:dyDescent="0.2">
      <c r="A109" s="66"/>
      <c r="B109" s="38"/>
      <c r="C109" s="38"/>
      <c r="D109" s="38"/>
      <c r="E109" s="38"/>
      <c r="F109" s="38"/>
      <c r="G109" s="38"/>
      <c r="H109" s="8">
        <f t="shared" si="18"/>
        <v>0</v>
      </c>
      <c r="I109" s="86"/>
      <c r="J109" s="86"/>
      <c r="K109" s="87"/>
      <c r="L109" s="38"/>
      <c r="M109" s="38"/>
      <c r="N109" s="38"/>
      <c r="O109" s="38"/>
      <c r="P109" s="38"/>
      <c r="Q109" s="38"/>
      <c r="R109" s="55">
        <f t="shared" si="16"/>
        <v>0</v>
      </c>
      <c r="S109" s="55"/>
      <c r="T109" s="55"/>
      <c r="U109" s="117"/>
      <c r="V109" s="38"/>
      <c r="W109" s="38"/>
      <c r="X109" s="38"/>
      <c r="Y109" s="38"/>
      <c r="Z109" s="38"/>
      <c r="AA109" s="38"/>
      <c r="AB109" s="8">
        <f t="shared" si="19"/>
        <v>0</v>
      </c>
      <c r="AC109" s="86"/>
      <c r="AD109" s="86"/>
      <c r="AE109" s="87"/>
      <c r="AF109" s="38"/>
      <c r="AG109" s="38"/>
      <c r="AH109" s="38"/>
      <c r="AI109" s="38"/>
      <c r="AJ109" s="38"/>
      <c r="AK109" s="38"/>
      <c r="AL109" s="55">
        <f t="shared" si="17"/>
        <v>0</v>
      </c>
      <c r="AM109" s="55"/>
      <c r="AN109" s="55"/>
      <c r="AO109" s="67"/>
    </row>
    <row r="110" spans="1:41" ht="11.45" customHeight="1" x14ac:dyDescent="0.2">
      <c r="A110" s="66"/>
      <c r="B110" s="38"/>
      <c r="C110" s="38"/>
      <c r="D110" s="38"/>
      <c r="E110" s="38"/>
      <c r="F110" s="38"/>
      <c r="G110" s="38"/>
      <c r="H110" s="8">
        <f t="shared" si="18"/>
        <v>0</v>
      </c>
      <c r="I110" s="86"/>
      <c r="J110" s="86"/>
      <c r="K110" s="87"/>
      <c r="L110" s="38"/>
      <c r="M110" s="38"/>
      <c r="N110" s="38"/>
      <c r="O110" s="38"/>
      <c r="P110" s="38"/>
      <c r="Q110" s="38"/>
      <c r="R110" s="55">
        <f t="shared" si="16"/>
        <v>0</v>
      </c>
      <c r="S110" s="55"/>
      <c r="T110" s="55"/>
      <c r="U110" s="117"/>
      <c r="V110" s="38"/>
      <c r="W110" s="38"/>
      <c r="X110" s="38"/>
      <c r="Y110" s="38"/>
      <c r="Z110" s="38"/>
      <c r="AA110" s="38"/>
      <c r="AB110" s="8">
        <f t="shared" si="19"/>
        <v>0</v>
      </c>
      <c r="AC110" s="86"/>
      <c r="AD110" s="86"/>
      <c r="AE110" s="87"/>
      <c r="AF110" s="38"/>
      <c r="AG110" s="38"/>
      <c r="AH110" s="38"/>
      <c r="AI110" s="38"/>
      <c r="AJ110" s="38"/>
      <c r="AK110" s="38"/>
      <c r="AL110" s="55">
        <f t="shared" si="17"/>
        <v>0</v>
      </c>
      <c r="AM110" s="55"/>
      <c r="AN110" s="55"/>
      <c r="AO110" s="67"/>
    </row>
    <row r="111" spans="1:41" ht="11.45" customHeight="1" x14ac:dyDescent="0.2">
      <c r="A111" s="66"/>
      <c r="B111" s="38"/>
      <c r="C111" s="38"/>
      <c r="D111" s="38"/>
      <c r="E111" s="38"/>
      <c r="F111" s="38"/>
      <c r="G111" s="38"/>
      <c r="H111" s="8">
        <f t="shared" si="18"/>
        <v>0</v>
      </c>
      <c r="I111" s="86"/>
      <c r="J111" s="86"/>
      <c r="K111" s="87"/>
      <c r="L111" s="38"/>
      <c r="M111" s="38"/>
      <c r="N111" s="38"/>
      <c r="O111" s="38"/>
      <c r="P111" s="38"/>
      <c r="Q111" s="38"/>
      <c r="R111" s="55">
        <f t="shared" si="16"/>
        <v>0</v>
      </c>
      <c r="S111" s="55"/>
      <c r="T111" s="55"/>
      <c r="U111" s="117"/>
      <c r="V111" s="38"/>
      <c r="W111" s="38"/>
      <c r="X111" s="38"/>
      <c r="Y111" s="38"/>
      <c r="Z111" s="38"/>
      <c r="AA111" s="38"/>
      <c r="AB111" s="8">
        <f t="shared" si="19"/>
        <v>0</v>
      </c>
      <c r="AC111" s="86"/>
      <c r="AD111" s="86"/>
      <c r="AE111" s="87"/>
      <c r="AF111" s="38"/>
      <c r="AG111" s="38"/>
      <c r="AH111" s="38"/>
      <c r="AI111" s="38"/>
      <c r="AJ111" s="38"/>
      <c r="AK111" s="38"/>
      <c r="AL111" s="55">
        <f t="shared" si="17"/>
        <v>0</v>
      </c>
      <c r="AM111" s="55"/>
      <c r="AN111" s="55"/>
      <c r="AO111" s="67"/>
    </row>
    <row r="112" spans="1:41" ht="11.45" customHeight="1" x14ac:dyDescent="0.2">
      <c r="A112" s="66"/>
      <c r="B112" s="38"/>
      <c r="C112" s="38"/>
      <c r="D112" s="38"/>
      <c r="E112" s="38"/>
      <c r="F112" s="38"/>
      <c r="G112" s="38"/>
      <c r="H112" s="8">
        <f t="shared" si="18"/>
        <v>0</v>
      </c>
      <c r="I112" s="88"/>
      <c r="J112" s="88"/>
      <c r="K112" s="89"/>
      <c r="L112" s="38"/>
      <c r="M112" s="38"/>
      <c r="N112" s="38"/>
      <c r="O112" s="38"/>
      <c r="P112" s="38"/>
      <c r="Q112" s="38"/>
      <c r="R112" s="55">
        <f t="shared" si="16"/>
        <v>0</v>
      </c>
      <c r="S112" s="55"/>
      <c r="T112" s="55"/>
      <c r="U112" s="117"/>
      <c r="V112" s="38"/>
      <c r="W112" s="38"/>
      <c r="X112" s="38"/>
      <c r="Y112" s="38"/>
      <c r="Z112" s="38"/>
      <c r="AA112" s="38"/>
      <c r="AB112" s="8">
        <f t="shared" si="19"/>
        <v>0</v>
      </c>
      <c r="AC112" s="88"/>
      <c r="AD112" s="88"/>
      <c r="AE112" s="89"/>
      <c r="AF112" s="38"/>
      <c r="AG112" s="38"/>
      <c r="AH112" s="38"/>
      <c r="AI112" s="38"/>
      <c r="AJ112" s="38"/>
      <c r="AK112" s="38"/>
      <c r="AL112" s="55">
        <f t="shared" si="17"/>
        <v>0</v>
      </c>
      <c r="AM112" s="55"/>
      <c r="AN112" s="55"/>
      <c r="AO112" s="67"/>
    </row>
    <row r="113" spans="1:41" ht="11.45" customHeight="1" x14ac:dyDescent="0.2">
      <c r="A113" s="66"/>
      <c r="B113" s="97" t="s">
        <v>55</v>
      </c>
      <c r="C113" s="97"/>
      <c r="D113" s="97"/>
      <c r="E113" s="97"/>
      <c r="F113" s="97"/>
      <c r="G113" s="97"/>
      <c r="H113" s="97"/>
      <c r="I113" s="39">
        <f>INT(SUM(H103:H112,R103:T112,AL103:AN112)/30)</f>
        <v>0</v>
      </c>
      <c r="J113" s="40"/>
      <c r="K113" s="41"/>
      <c r="L113" s="97" t="s">
        <v>3</v>
      </c>
      <c r="M113" s="97"/>
      <c r="N113" s="92">
        <f>I113*0.15</f>
        <v>0</v>
      </c>
      <c r="O113" s="92"/>
      <c r="P113" s="92"/>
      <c r="Q113" s="92"/>
      <c r="R113" s="98"/>
      <c r="S113" s="99"/>
      <c r="T113" s="100"/>
      <c r="U113" s="117"/>
      <c r="V113" s="90" t="s">
        <v>59</v>
      </c>
      <c r="W113" s="111"/>
      <c r="X113" s="111"/>
      <c r="Y113" s="111"/>
      <c r="Z113" s="111"/>
      <c r="AA113" s="111"/>
      <c r="AB113" s="91"/>
      <c r="AC113" s="39">
        <f>INT(SUM(AB103:AB112,AL103:AN112,)/30)</f>
        <v>0</v>
      </c>
      <c r="AD113" s="40"/>
      <c r="AE113" s="41"/>
      <c r="AF113" s="90" t="s">
        <v>3</v>
      </c>
      <c r="AG113" s="91"/>
      <c r="AH113" s="92">
        <f>AC113*0.15</f>
        <v>0</v>
      </c>
      <c r="AI113" s="92"/>
      <c r="AJ113" s="92"/>
      <c r="AK113" s="92"/>
      <c r="AL113" s="98"/>
      <c r="AM113" s="99"/>
      <c r="AN113" s="100"/>
      <c r="AO113" s="67"/>
    </row>
    <row r="114" spans="1:41" ht="11.45" customHeight="1" x14ac:dyDescent="0.2">
      <c r="A114" s="66"/>
      <c r="B114" s="97" t="s">
        <v>57</v>
      </c>
      <c r="C114" s="97"/>
      <c r="D114" s="97"/>
      <c r="E114" s="97"/>
      <c r="F114" s="97"/>
      <c r="G114" s="97"/>
      <c r="H114" s="97"/>
      <c r="I114" s="39">
        <f>SUM(H103:H112,R103:T112,)-I113*30</f>
        <v>0</v>
      </c>
      <c r="J114" s="40"/>
      <c r="K114" s="41"/>
      <c r="L114" s="90" t="s">
        <v>3</v>
      </c>
      <c r="M114" s="91"/>
      <c r="N114" s="92">
        <f>IF(I114&gt;15,0.15,0)</f>
        <v>0</v>
      </c>
      <c r="O114" s="92"/>
      <c r="P114" s="92"/>
      <c r="Q114" s="92"/>
      <c r="R114" s="101"/>
      <c r="S114" s="102"/>
      <c r="T114" s="103"/>
      <c r="U114" s="117"/>
      <c r="V114" s="90" t="s">
        <v>60</v>
      </c>
      <c r="W114" s="111"/>
      <c r="X114" s="111"/>
      <c r="Y114" s="111"/>
      <c r="Z114" s="111"/>
      <c r="AA114" s="111"/>
      <c r="AB114" s="91"/>
      <c r="AC114" s="39">
        <f>SUM(AB103:AB112,AL103:AN112)-AC113*30</f>
        <v>0</v>
      </c>
      <c r="AD114" s="40"/>
      <c r="AE114" s="41"/>
      <c r="AF114" s="90" t="s">
        <v>3</v>
      </c>
      <c r="AG114" s="91"/>
      <c r="AH114" s="92">
        <f>IF(AC114&gt;15,0.15,0)</f>
        <v>0</v>
      </c>
      <c r="AI114" s="92"/>
      <c r="AJ114" s="92"/>
      <c r="AK114" s="92"/>
      <c r="AL114" s="101"/>
      <c r="AM114" s="102"/>
      <c r="AN114" s="103"/>
      <c r="AO114" s="67"/>
    </row>
    <row r="115" spans="1:41" ht="11.45" customHeight="1" x14ac:dyDescent="0.2">
      <c r="A115" s="66"/>
      <c r="B115" s="112" t="s">
        <v>68</v>
      </c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4"/>
      <c r="N115" s="121">
        <f>SUM(N113:O114)</f>
        <v>0</v>
      </c>
      <c r="O115" s="121"/>
      <c r="P115" s="121"/>
      <c r="Q115" s="121"/>
      <c r="R115" s="104"/>
      <c r="S115" s="105"/>
      <c r="T115" s="106"/>
      <c r="U115" s="117"/>
      <c r="V115" s="122" t="s">
        <v>67</v>
      </c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4"/>
      <c r="AH115" s="121">
        <f>SUM(AH113:AI114)</f>
        <v>0</v>
      </c>
      <c r="AI115" s="121"/>
      <c r="AJ115" s="121"/>
      <c r="AK115" s="121"/>
      <c r="AL115" s="104"/>
      <c r="AM115" s="105"/>
      <c r="AN115" s="106"/>
      <c r="AO115" s="67"/>
    </row>
    <row r="116" spans="1:41" ht="11.45" customHeight="1" x14ac:dyDescent="0.2">
      <c r="A116" s="66"/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51"/>
      <c r="U116" s="117"/>
      <c r="V116" s="53"/>
      <c r="W116" s="125"/>
      <c r="X116" s="125"/>
      <c r="Y116" s="125"/>
      <c r="Z116" s="125"/>
      <c r="AA116" s="125"/>
      <c r="AB116" s="125"/>
      <c r="AC116" s="125"/>
      <c r="AD116" s="125"/>
      <c r="AE116" s="125"/>
      <c r="AF116" s="125"/>
      <c r="AG116" s="125"/>
      <c r="AH116" s="125"/>
      <c r="AI116" s="125"/>
      <c r="AJ116" s="125"/>
      <c r="AK116" s="125"/>
      <c r="AL116" s="125"/>
      <c r="AM116" s="125"/>
      <c r="AN116" s="125"/>
      <c r="AO116" s="67"/>
    </row>
    <row r="117" spans="1:41" ht="18.600000000000001" customHeight="1" x14ac:dyDescent="0.2">
      <c r="A117" s="66"/>
      <c r="B117" s="54" t="s">
        <v>61</v>
      </c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117"/>
      <c r="V117" s="54" t="s">
        <v>62</v>
      </c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67"/>
    </row>
    <row r="118" spans="1:41" x14ac:dyDescent="0.2">
      <c r="A118" s="66"/>
      <c r="B118" s="56" t="s">
        <v>47</v>
      </c>
      <c r="C118" s="56"/>
      <c r="D118" s="56"/>
      <c r="E118" s="56" t="s">
        <v>48</v>
      </c>
      <c r="F118" s="56"/>
      <c r="G118" s="56"/>
      <c r="H118" s="9" t="s">
        <v>49</v>
      </c>
      <c r="I118" s="84"/>
      <c r="J118" s="84"/>
      <c r="K118" s="85"/>
      <c r="L118" s="56" t="s">
        <v>47</v>
      </c>
      <c r="M118" s="56"/>
      <c r="N118" s="56"/>
      <c r="O118" s="56" t="s">
        <v>48</v>
      </c>
      <c r="P118" s="56"/>
      <c r="Q118" s="56"/>
      <c r="R118" s="56" t="s">
        <v>49</v>
      </c>
      <c r="S118" s="56"/>
      <c r="T118" s="56"/>
      <c r="U118" s="117"/>
      <c r="V118" s="56" t="s">
        <v>47</v>
      </c>
      <c r="W118" s="56"/>
      <c r="X118" s="56"/>
      <c r="Y118" s="56" t="s">
        <v>48</v>
      </c>
      <c r="Z118" s="56"/>
      <c r="AA118" s="56"/>
      <c r="AB118" s="9" t="s">
        <v>49</v>
      </c>
      <c r="AC118" s="84"/>
      <c r="AD118" s="84"/>
      <c r="AE118" s="85"/>
      <c r="AF118" s="56" t="s">
        <v>47</v>
      </c>
      <c r="AG118" s="56"/>
      <c r="AH118" s="56"/>
      <c r="AI118" s="56" t="s">
        <v>48</v>
      </c>
      <c r="AJ118" s="56"/>
      <c r="AK118" s="56"/>
      <c r="AL118" s="56" t="s">
        <v>49</v>
      </c>
      <c r="AM118" s="56"/>
      <c r="AN118" s="56"/>
      <c r="AO118" s="67"/>
    </row>
    <row r="119" spans="1:41" x14ac:dyDescent="0.2">
      <c r="A119" s="66"/>
      <c r="B119" s="38"/>
      <c r="C119" s="38"/>
      <c r="D119" s="38"/>
      <c r="E119" s="38"/>
      <c r="F119" s="38"/>
      <c r="G119" s="38"/>
      <c r="H119" s="8">
        <f>IF(B119=0,0,DAYS360(B119,E119+1))</f>
        <v>0</v>
      </c>
      <c r="I119" s="86"/>
      <c r="J119" s="86"/>
      <c r="K119" s="87"/>
      <c r="L119" s="38"/>
      <c r="M119" s="38"/>
      <c r="N119" s="38"/>
      <c r="O119" s="38"/>
      <c r="P119" s="38"/>
      <c r="Q119" s="38"/>
      <c r="R119" s="126">
        <f t="shared" ref="R119:R128" si="20">IF(I119=0,0,DAYS360(I119,L119+1))</f>
        <v>0</v>
      </c>
      <c r="S119" s="126"/>
      <c r="T119" s="126"/>
      <c r="U119" s="117"/>
      <c r="V119" s="38"/>
      <c r="W119" s="38"/>
      <c r="X119" s="38"/>
      <c r="Y119" s="38"/>
      <c r="Z119" s="38"/>
      <c r="AA119" s="38"/>
      <c r="AB119" s="8">
        <f>IF(V119=0,0,DAYS360(V119,Y119+1))</f>
        <v>0</v>
      </c>
      <c r="AC119" s="86"/>
      <c r="AD119" s="86"/>
      <c r="AE119" s="87"/>
      <c r="AF119" s="38"/>
      <c r="AG119" s="38"/>
      <c r="AH119" s="38"/>
      <c r="AI119" s="38"/>
      <c r="AJ119" s="38"/>
      <c r="AK119" s="38"/>
      <c r="AL119" s="126">
        <f t="shared" ref="AL119:AL128" si="21">IF(AC119=0,0,DAYS360(AC119,AF119+1))</f>
        <v>0</v>
      </c>
      <c r="AM119" s="126"/>
      <c r="AN119" s="126"/>
      <c r="AO119" s="67"/>
    </row>
    <row r="120" spans="1:41" ht="11.45" customHeight="1" x14ac:dyDescent="0.2">
      <c r="A120" s="66"/>
      <c r="B120" s="38"/>
      <c r="C120" s="38"/>
      <c r="D120" s="38"/>
      <c r="E120" s="38"/>
      <c r="F120" s="38"/>
      <c r="G120" s="38"/>
      <c r="H120" s="8">
        <f t="shared" ref="H120:H128" si="22">IF(B120=0,0,DAYS360(B120,E120+1))</f>
        <v>0</v>
      </c>
      <c r="I120" s="86"/>
      <c r="J120" s="86"/>
      <c r="K120" s="87"/>
      <c r="L120" s="38"/>
      <c r="M120" s="38"/>
      <c r="N120" s="38"/>
      <c r="O120" s="38"/>
      <c r="P120" s="38"/>
      <c r="Q120" s="38"/>
      <c r="R120" s="126">
        <f t="shared" si="20"/>
        <v>0</v>
      </c>
      <c r="S120" s="126"/>
      <c r="T120" s="126"/>
      <c r="U120" s="117"/>
      <c r="V120" s="38"/>
      <c r="W120" s="38"/>
      <c r="X120" s="38"/>
      <c r="Y120" s="38"/>
      <c r="Z120" s="38"/>
      <c r="AA120" s="38"/>
      <c r="AB120" s="8">
        <f t="shared" ref="AB120:AB128" si="23">IF(V120=0,0,DAYS360(V120,Y120+1))</f>
        <v>0</v>
      </c>
      <c r="AC120" s="86"/>
      <c r="AD120" s="86"/>
      <c r="AE120" s="87"/>
      <c r="AF120" s="38"/>
      <c r="AG120" s="38"/>
      <c r="AH120" s="38"/>
      <c r="AI120" s="38"/>
      <c r="AJ120" s="38"/>
      <c r="AK120" s="38"/>
      <c r="AL120" s="126">
        <f t="shared" si="21"/>
        <v>0</v>
      </c>
      <c r="AM120" s="126"/>
      <c r="AN120" s="126"/>
      <c r="AO120" s="67"/>
    </row>
    <row r="121" spans="1:41" ht="11.45" customHeight="1" x14ac:dyDescent="0.2">
      <c r="A121" s="66"/>
      <c r="B121" s="38"/>
      <c r="C121" s="38"/>
      <c r="D121" s="38"/>
      <c r="E121" s="38"/>
      <c r="F121" s="38"/>
      <c r="G121" s="38"/>
      <c r="H121" s="8">
        <f t="shared" si="22"/>
        <v>0</v>
      </c>
      <c r="I121" s="86"/>
      <c r="J121" s="86"/>
      <c r="K121" s="87"/>
      <c r="L121" s="38"/>
      <c r="M121" s="38"/>
      <c r="N121" s="38"/>
      <c r="O121" s="38"/>
      <c r="P121" s="38"/>
      <c r="Q121" s="38"/>
      <c r="R121" s="126">
        <f t="shared" si="20"/>
        <v>0</v>
      </c>
      <c r="S121" s="126"/>
      <c r="T121" s="126"/>
      <c r="U121" s="117"/>
      <c r="V121" s="38"/>
      <c r="W121" s="38"/>
      <c r="X121" s="38"/>
      <c r="Y121" s="38"/>
      <c r="Z121" s="38"/>
      <c r="AA121" s="38"/>
      <c r="AB121" s="8">
        <f t="shared" si="23"/>
        <v>0</v>
      </c>
      <c r="AC121" s="86"/>
      <c r="AD121" s="86"/>
      <c r="AE121" s="87"/>
      <c r="AF121" s="38"/>
      <c r="AG121" s="38"/>
      <c r="AH121" s="38"/>
      <c r="AI121" s="38"/>
      <c r="AJ121" s="38"/>
      <c r="AK121" s="38"/>
      <c r="AL121" s="126">
        <f t="shared" si="21"/>
        <v>0</v>
      </c>
      <c r="AM121" s="126"/>
      <c r="AN121" s="126"/>
      <c r="AO121" s="67"/>
    </row>
    <row r="122" spans="1:41" ht="11.45" customHeight="1" x14ac:dyDescent="0.2">
      <c r="A122" s="66"/>
      <c r="B122" s="38"/>
      <c r="C122" s="38"/>
      <c r="D122" s="38"/>
      <c r="E122" s="38"/>
      <c r="F122" s="38"/>
      <c r="G122" s="38"/>
      <c r="H122" s="8">
        <f t="shared" si="22"/>
        <v>0</v>
      </c>
      <c r="I122" s="86"/>
      <c r="J122" s="86"/>
      <c r="K122" s="87"/>
      <c r="L122" s="38"/>
      <c r="M122" s="38"/>
      <c r="N122" s="38"/>
      <c r="O122" s="38"/>
      <c r="P122" s="38"/>
      <c r="Q122" s="38"/>
      <c r="R122" s="126">
        <f t="shared" si="20"/>
        <v>0</v>
      </c>
      <c r="S122" s="126"/>
      <c r="T122" s="126"/>
      <c r="U122" s="117"/>
      <c r="V122" s="38"/>
      <c r="W122" s="38"/>
      <c r="X122" s="38"/>
      <c r="Y122" s="38"/>
      <c r="Z122" s="38"/>
      <c r="AA122" s="38"/>
      <c r="AB122" s="8">
        <f t="shared" si="23"/>
        <v>0</v>
      </c>
      <c r="AC122" s="86"/>
      <c r="AD122" s="86"/>
      <c r="AE122" s="87"/>
      <c r="AF122" s="38"/>
      <c r="AG122" s="38"/>
      <c r="AH122" s="38"/>
      <c r="AI122" s="38"/>
      <c r="AJ122" s="38"/>
      <c r="AK122" s="38"/>
      <c r="AL122" s="126">
        <f t="shared" si="21"/>
        <v>0</v>
      </c>
      <c r="AM122" s="126"/>
      <c r="AN122" s="126"/>
      <c r="AO122" s="67"/>
    </row>
    <row r="123" spans="1:41" ht="11.45" customHeight="1" x14ac:dyDescent="0.2">
      <c r="A123" s="66"/>
      <c r="B123" s="38"/>
      <c r="C123" s="38"/>
      <c r="D123" s="38"/>
      <c r="E123" s="38"/>
      <c r="F123" s="38"/>
      <c r="G123" s="38"/>
      <c r="H123" s="8">
        <f t="shared" si="22"/>
        <v>0</v>
      </c>
      <c r="I123" s="86"/>
      <c r="J123" s="86"/>
      <c r="K123" s="87"/>
      <c r="L123" s="38"/>
      <c r="M123" s="38"/>
      <c r="N123" s="38"/>
      <c r="O123" s="38"/>
      <c r="P123" s="38"/>
      <c r="Q123" s="38"/>
      <c r="R123" s="126">
        <f t="shared" si="20"/>
        <v>0</v>
      </c>
      <c r="S123" s="126"/>
      <c r="T123" s="126"/>
      <c r="U123" s="117"/>
      <c r="V123" s="38"/>
      <c r="W123" s="38"/>
      <c r="X123" s="38"/>
      <c r="Y123" s="38"/>
      <c r="Z123" s="38"/>
      <c r="AA123" s="38"/>
      <c r="AB123" s="8">
        <f t="shared" si="23"/>
        <v>0</v>
      </c>
      <c r="AC123" s="86"/>
      <c r="AD123" s="86"/>
      <c r="AE123" s="87"/>
      <c r="AF123" s="38"/>
      <c r="AG123" s="38"/>
      <c r="AH123" s="38"/>
      <c r="AI123" s="38"/>
      <c r="AJ123" s="38"/>
      <c r="AK123" s="38"/>
      <c r="AL123" s="126">
        <f t="shared" si="21"/>
        <v>0</v>
      </c>
      <c r="AM123" s="126"/>
      <c r="AN123" s="126"/>
      <c r="AO123" s="67"/>
    </row>
    <row r="124" spans="1:41" ht="11.45" customHeight="1" x14ac:dyDescent="0.2">
      <c r="A124" s="66"/>
      <c r="B124" s="38"/>
      <c r="C124" s="38"/>
      <c r="D124" s="38"/>
      <c r="E124" s="38"/>
      <c r="F124" s="38"/>
      <c r="G124" s="38"/>
      <c r="H124" s="8">
        <f t="shared" si="22"/>
        <v>0</v>
      </c>
      <c r="I124" s="86"/>
      <c r="J124" s="86"/>
      <c r="K124" s="87"/>
      <c r="L124" s="38"/>
      <c r="M124" s="38"/>
      <c r="N124" s="38"/>
      <c r="O124" s="38"/>
      <c r="P124" s="38"/>
      <c r="Q124" s="38"/>
      <c r="R124" s="126">
        <f t="shared" si="20"/>
        <v>0</v>
      </c>
      <c r="S124" s="126"/>
      <c r="T124" s="126"/>
      <c r="U124" s="117"/>
      <c r="V124" s="38"/>
      <c r="W124" s="38"/>
      <c r="X124" s="38"/>
      <c r="Y124" s="38"/>
      <c r="Z124" s="38"/>
      <c r="AA124" s="38"/>
      <c r="AB124" s="8">
        <f t="shared" si="23"/>
        <v>0</v>
      </c>
      <c r="AC124" s="86"/>
      <c r="AD124" s="86"/>
      <c r="AE124" s="87"/>
      <c r="AF124" s="38"/>
      <c r="AG124" s="38"/>
      <c r="AH124" s="38"/>
      <c r="AI124" s="38"/>
      <c r="AJ124" s="38"/>
      <c r="AK124" s="38"/>
      <c r="AL124" s="126">
        <f t="shared" si="21"/>
        <v>0</v>
      </c>
      <c r="AM124" s="126"/>
      <c r="AN124" s="126"/>
      <c r="AO124" s="67"/>
    </row>
    <row r="125" spans="1:41" ht="11.45" customHeight="1" x14ac:dyDescent="0.2">
      <c r="A125" s="66"/>
      <c r="B125" s="38"/>
      <c r="C125" s="38"/>
      <c r="D125" s="38"/>
      <c r="E125" s="38"/>
      <c r="F125" s="38"/>
      <c r="G125" s="38"/>
      <c r="H125" s="8">
        <f t="shared" si="22"/>
        <v>0</v>
      </c>
      <c r="I125" s="86"/>
      <c r="J125" s="86"/>
      <c r="K125" s="87"/>
      <c r="L125" s="38"/>
      <c r="M125" s="38"/>
      <c r="N125" s="38"/>
      <c r="O125" s="38"/>
      <c r="P125" s="38"/>
      <c r="Q125" s="38"/>
      <c r="R125" s="126">
        <f t="shared" si="20"/>
        <v>0</v>
      </c>
      <c r="S125" s="126"/>
      <c r="T125" s="126"/>
      <c r="U125" s="117"/>
      <c r="V125" s="38"/>
      <c r="W125" s="38"/>
      <c r="X125" s="38"/>
      <c r="Y125" s="38"/>
      <c r="Z125" s="38"/>
      <c r="AA125" s="38"/>
      <c r="AB125" s="8">
        <f t="shared" si="23"/>
        <v>0</v>
      </c>
      <c r="AC125" s="86"/>
      <c r="AD125" s="86"/>
      <c r="AE125" s="87"/>
      <c r="AF125" s="38"/>
      <c r="AG125" s="38"/>
      <c r="AH125" s="38"/>
      <c r="AI125" s="38"/>
      <c r="AJ125" s="38"/>
      <c r="AK125" s="38"/>
      <c r="AL125" s="126">
        <f t="shared" si="21"/>
        <v>0</v>
      </c>
      <c r="AM125" s="126"/>
      <c r="AN125" s="126"/>
      <c r="AO125" s="67"/>
    </row>
    <row r="126" spans="1:41" ht="11.45" customHeight="1" x14ac:dyDescent="0.2">
      <c r="A126" s="66"/>
      <c r="B126" s="38"/>
      <c r="C126" s="38"/>
      <c r="D126" s="38"/>
      <c r="E126" s="38"/>
      <c r="F126" s="38"/>
      <c r="G126" s="38"/>
      <c r="H126" s="8">
        <f t="shared" si="22"/>
        <v>0</v>
      </c>
      <c r="I126" s="86"/>
      <c r="J126" s="86"/>
      <c r="K126" s="87"/>
      <c r="L126" s="38"/>
      <c r="M126" s="38"/>
      <c r="N126" s="38"/>
      <c r="O126" s="38"/>
      <c r="P126" s="38"/>
      <c r="Q126" s="38"/>
      <c r="R126" s="126">
        <f t="shared" si="20"/>
        <v>0</v>
      </c>
      <c r="S126" s="126"/>
      <c r="T126" s="126"/>
      <c r="U126" s="117"/>
      <c r="V126" s="38"/>
      <c r="W126" s="38"/>
      <c r="X126" s="38"/>
      <c r="Y126" s="38"/>
      <c r="Z126" s="38"/>
      <c r="AA126" s="38"/>
      <c r="AB126" s="8">
        <f t="shared" si="23"/>
        <v>0</v>
      </c>
      <c r="AC126" s="86"/>
      <c r="AD126" s="86"/>
      <c r="AE126" s="87"/>
      <c r="AF126" s="38"/>
      <c r="AG126" s="38"/>
      <c r="AH126" s="38"/>
      <c r="AI126" s="38"/>
      <c r="AJ126" s="38"/>
      <c r="AK126" s="38"/>
      <c r="AL126" s="126">
        <f t="shared" si="21"/>
        <v>0</v>
      </c>
      <c r="AM126" s="126"/>
      <c r="AN126" s="126"/>
      <c r="AO126" s="67"/>
    </row>
    <row r="127" spans="1:41" ht="11.45" customHeight="1" x14ac:dyDescent="0.2">
      <c r="A127" s="66"/>
      <c r="B127" s="38"/>
      <c r="C127" s="38"/>
      <c r="D127" s="38"/>
      <c r="E127" s="38"/>
      <c r="F127" s="38"/>
      <c r="G127" s="38"/>
      <c r="H127" s="8">
        <f t="shared" si="22"/>
        <v>0</v>
      </c>
      <c r="I127" s="86"/>
      <c r="J127" s="86"/>
      <c r="K127" s="87"/>
      <c r="L127" s="38"/>
      <c r="M127" s="38"/>
      <c r="N127" s="38"/>
      <c r="O127" s="38"/>
      <c r="P127" s="38"/>
      <c r="Q127" s="38"/>
      <c r="R127" s="126">
        <f t="shared" si="20"/>
        <v>0</v>
      </c>
      <c r="S127" s="126"/>
      <c r="T127" s="126"/>
      <c r="U127" s="117"/>
      <c r="V127" s="38"/>
      <c r="W127" s="38"/>
      <c r="X127" s="38"/>
      <c r="Y127" s="38"/>
      <c r="Z127" s="38"/>
      <c r="AA127" s="38"/>
      <c r="AB127" s="8">
        <f t="shared" si="23"/>
        <v>0</v>
      </c>
      <c r="AC127" s="86"/>
      <c r="AD127" s="86"/>
      <c r="AE127" s="87"/>
      <c r="AF127" s="38"/>
      <c r="AG127" s="38"/>
      <c r="AH127" s="38"/>
      <c r="AI127" s="38"/>
      <c r="AJ127" s="38"/>
      <c r="AK127" s="38"/>
      <c r="AL127" s="126">
        <f t="shared" si="21"/>
        <v>0</v>
      </c>
      <c r="AM127" s="126"/>
      <c r="AN127" s="126"/>
      <c r="AO127" s="67"/>
    </row>
    <row r="128" spans="1:41" ht="11.45" customHeight="1" x14ac:dyDescent="0.2">
      <c r="A128" s="66"/>
      <c r="B128" s="38"/>
      <c r="C128" s="38"/>
      <c r="D128" s="38"/>
      <c r="E128" s="38"/>
      <c r="F128" s="38"/>
      <c r="G128" s="38"/>
      <c r="H128" s="8">
        <f t="shared" si="22"/>
        <v>0</v>
      </c>
      <c r="I128" s="88"/>
      <c r="J128" s="88"/>
      <c r="K128" s="89"/>
      <c r="L128" s="38"/>
      <c r="M128" s="38"/>
      <c r="N128" s="38"/>
      <c r="O128" s="38"/>
      <c r="P128" s="38"/>
      <c r="Q128" s="38"/>
      <c r="R128" s="126">
        <f t="shared" si="20"/>
        <v>0</v>
      </c>
      <c r="S128" s="126"/>
      <c r="T128" s="126"/>
      <c r="U128" s="117"/>
      <c r="V128" s="38"/>
      <c r="W128" s="38"/>
      <c r="X128" s="38"/>
      <c r="Y128" s="38"/>
      <c r="Z128" s="38"/>
      <c r="AA128" s="38"/>
      <c r="AB128" s="8">
        <f t="shared" si="23"/>
        <v>0</v>
      </c>
      <c r="AC128" s="88"/>
      <c r="AD128" s="88"/>
      <c r="AE128" s="89"/>
      <c r="AF128" s="38"/>
      <c r="AG128" s="38"/>
      <c r="AH128" s="38"/>
      <c r="AI128" s="38"/>
      <c r="AJ128" s="38"/>
      <c r="AK128" s="38"/>
      <c r="AL128" s="126">
        <f t="shared" si="21"/>
        <v>0</v>
      </c>
      <c r="AM128" s="126"/>
      <c r="AN128" s="126"/>
      <c r="AO128" s="67"/>
    </row>
    <row r="129" spans="1:41" ht="11.45" customHeight="1" x14ac:dyDescent="0.2">
      <c r="A129" s="66"/>
      <c r="B129" s="97" t="s">
        <v>63</v>
      </c>
      <c r="C129" s="97"/>
      <c r="D129" s="97"/>
      <c r="E129" s="97"/>
      <c r="F129" s="97"/>
      <c r="G129" s="97"/>
      <c r="H129" s="97"/>
      <c r="I129" s="39">
        <f>INT(SUM(H119:H128,R119:T128,)/30)</f>
        <v>0</v>
      </c>
      <c r="J129" s="40"/>
      <c r="K129" s="41"/>
      <c r="L129" s="97" t="s">
        <v>3</v>
      </c>
      <c r="M129" s="97"/>
      <c r="N129" s="92">
        <f>I129*0.15</f>
        <v>0</v>
      </c>
      <c r="O129" s="92"/>
      <c r="P129" s="92"/>
      <c r="Q129" s="92"/>
      <c r="R129" s="98"/>
      <c r="S129" s="99"/>
      <c r="T129" s="100"/>
      <c r="U129" s="117"/>
      <c r="V129" s="97" t="s">
        <v>65</v>
      </c>
      <c r="W129" s="97"/>
      <c r="X129" s="97"/>
      <c r="Y129" s="97"/>
      <c r="Z129" s="97"/>
      <c r="AA129" s="97"/>
      <c r="AB129" s="97"/>
      <c r="AC129" s="39">
        <f>INT(SUM(AB119:AB128,AL119:AN128,)/30)</f>
        <v>0</v>
      </c>
      <c r="AD129" s="40"/>
      <c r="AE129" s="41"/>
      <c r="AF129" s="97" t="s">
        <v>3</v>
      </c>
      <c r="AG129" s="97"/>
      <c r="AH129" s="92">
        <f>AC129*0.15</f>
        <v>0</v>
      </c>
      <c r="AI129" s="92"/>
      <c r="AJ129" s="92"/>
      <c r="AK129" s="92"/>
      <c r="AL129" s="98"/>
      <c r="AM129" s="99"/>
      <c r="AN129" s="100"/>
      <c r="AO129" s="67"/>
    </row>
    <row r="130" spans="1:41" ht="11.45" customHeight="1" x14ac:dyDescent="0.2">
      <c r="A130" s="66"/>
      <c r="B130" s="97" t="s">
        <v>64</v>
      </c>
      <c r="C130" s="97"/>
      <c r="D130" s="97"/>
      <c r="E130" s="97"/>
      <c r="F130" s="97"/>
      <c r="G130" s="97"/>
      <c r="H130" s="97"/>
      <c r="I130" s="39">
        <f>SUM(H119:H128,R119:T128)-I129*30</f>
        <v>0</v>
      </c>
      <c r="J130" s="40"/>
      <c r="K130" s="41"/>
      <c r="L130" s="90" t="s">
        <v>3</v>
      </c>
      <c r="M130" s="91"/>
      <c r="N130" s="92">
        <f>IF(I130&gt;15,0.15,0)</f>
        <v>0</v>
      </c>
      <c r="O130" s="92"/>
      <c r="P130" s="92"/>
      <c r="Q130" s="92"/>
      <c r="R130" s="101"/>
      <c r="S130" s="102"/>
      <c r="T130" s="103"/>
      <c r="U130" s="117"/>
      <c r="V130" s="97" t="s">
        <v>66</v>
      </c>
      <c r="W130" s="97"/>
      <c r="X130" s="97"/>
      <c r="Y130" s="97"/>
      <c r="Z130" s="97"/>
      <c r="AA130" s="97"/>
      <c r="AB130" s="97"/>
      <c r="AC130" s="39">
        <f>SUM(AB119:AB128,AL119:AN128)-AC129*30</f>
        <v>0</v>
      </c>
      <c r="AD130" s="40"/>
      <c r="AE130" s="41"/>
      <c r="AF130" s="90" t="s">
        <v>3</v>
      </c>
      <c r="AG130" s="91"/>
      <c r="AH130" s="92">
        <f>IF(AC130&gt;15,0.15,0)</f>
        <v>0</v>
      </c>
      <c r="AI130" s="92"/>
      <c r="AJ130" s="92"/>
      <c r="AK130" s="92"/>
      <c r="AL130" s="101"/>
      <c r="AM130" s="102"/>
      <c r="AN130" s="103"/>
      <c r="AO130" s="67"/>
    </row>
    <row r="131" spans="1:41" ht="11.45" customHeight="1" x14ac:dyDescent="0.2">
      <c r="A131" s="66"/>
      <c r="B131" s="112" t="s">
        <v>69</v>
      </c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4"/>
      <c r="N131" s="121">
        <f>SUM(N129:O130)</f>
        <v>0</v>
      </c>
      <c r="O131" s="121"/>
      <c r="P131" s="121"/>
      <c r="Q131" s="121"/>
      <c r="R131" s="104"/>
      <c r="S131" s="105"/>
      <c r="T131" s="106"/>
      <c r="U131" s="117"/>
      <c r="V131" s="112" t="s">
        <v>70</v>
      </c>
      <c r="W131" s="113"/>
      <c r="X131" s="113"/>
      <c r="Y131" s="113"/>
      <c r="Z131" s="113"/>
      <c r="AA131" s="113"/>
      <c r="AB131" s="113"/>
      <c r="AC131" s="113"/>
      <c r="AD131" s="113"/>
      <c r="AE131" s="113"/>
      <c r="AF131" s="113"/>
      <c r="AG131" s="114"/>
      <c r="AH131" s="121">
        <f>SUM(AH129:AI130)</f>
        <v>0</v>
      </c>
      <c r="AI131" s="121"/>
      <c r="AJ131" s="121"/>
      <c r="AK131" s="121"/>
      <c r="AL131" s="104"/>
      <c r="AM131" s="105"/>
      <c r="AN131" s="106"/>
      <c r="AO131" s="67"/>
    </row>
    <row r="132" spans="1:41" ht="11.45" customHeight="1" x14ac:dyDescent="0.2">
      <c r="A132" s="66"/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27"/>
      <c r="V132" s="127"/>
      <c r="W132" s="127"/>
      <c r="X132" s="127"/>
      <c r="Y132" s="127"/>
      <c r="Z132" s="127"/>
      <c r="AA132" s="127"/>
      <c r="AB132" s="127"/>
      <c r="AC132" s="127"/>
      <c r="AD132" s="127"/>
      <c r="AE132" s="127"/>
      <c r="AF132" s="127"/>
      <c r="AG132" s="127"/>
      <c r="AH132" s="127"/>
      <c r="AI132" s="127"/>
      <c r="AJ132" s="127"/>
      <c r="AK132" s="127"/>
      <c r="AL132" s="127"/>
      <c r="AM132" s="127"/>
      <c r="AN132" s="127"/>
      <c r="AO132" s="67"/>
    </row>
    <row r="133" spans="1:41" ht="13.9" customHeight="1" x14ac:dyDescent="0.2">
      <c r="A133" s="66"/>
      <c r="B133" s="54" t="s">
        <v>85</v>
      </c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67"/>
    </row>
    <row r="134" spans="1:41" ht="55.15" customHeight="1" x14ac:dyDescent="0.2">
      <c r="A134" s="66"/>
      <c r="B134" s="128" t="s">
        <v>44</v>
      </c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129"/>
      <c r="V134" s="129"/>
      <c r="W134" s="129"/>
      <c r="X134" s="129"/>
      <c r="Y134" s="129"/>
      <c r="Z134" s="129"/>
      <c r="AA134" s="129"/>
      <c r="AB134" s="129"/>
      <c r="AC134" s="129"/>
      <c r="AD134" s="129"/>
      <c r="AE134" s="129"/>
      <c r="AF134" s="129"/>
      <c r="AG134" s="129"/>
      <c r="AH134" s="129"/>
      <c r="AI134" s="129"/>
      <c r="AJ134" s="129"/>
      <c r="AK134" s="129"/>
      <c r="AL134" s="129"/>
      <c r="AM134" s="129"/>
      <c r="AN134" s="130"/>
      <c r="AO134" s="67"/>
    </row>
    <row r="135" spans="1:41" ht="11.45" customHeight="1" x14ac:dyDescent="0.2">
      <c r="A135" s="66"/>
      <c r="B135" s="51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3"/>
      <c r="AO135" s="67"/>
    </row>
    <row r="136" spans="1:41" ht="18.600000000000001" customHeight="1" x14ac:dyDescent="0.2">
      <c r="A136" s="66"/>
      <c r="B136" s="54" t="s">
        <v>56</v>
      </c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116"/>
      <c r="V136" s="54" t="s">
        <v>58</v>
      </c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67"/>
    </row>
    <row r="137" spans="1:41" x14ac:dyDescent="0.2">
      <c r="A137" s="66"/>
      <c r="B137" s="56" t="s">
        <v>47</v>
      </c>
      <c r="C137" s="56"/>
      <c r="D137" s="56"/>
      <c r="E137" s="56" t="s">
        <v>48</v>
      </c>
      <c r="F137" s="56"/>
      <c r="G137" s="56"/>
      <c r="H137" s="9" t="s">
        <v>49</v>
      </c>
      <c r="I137" s="84"/>
      <c r="J137" s="84"/>
      <c r="K137" s="85"/>
      <c r="L137" s="56" t="s">
        <v>47</v>
      </c>
      <c r="M137" s="56"/>
      <c r="N137" s="56"/>
      <c r="O137" s="56" t="s">
        <v>48</v>
      </c>
      <c r="P137" s="56"/>
      <c r="Q137" s="56"/>
      <c r="R137" s="56" t="s">
        <v>49</v>
      </c>
      <c r="S137" s="56"/>
      <c r="T137" s="56"/>
      <c r="U137" s="117"/>
      <c r="V137" s="56" t="s">
        <v>47</v>
      </c>
      <c r="W137" s="56"/>
      <c r="X137" s="56"/>
      <c r="Y137" s="56" t="s">
        <v>48</v>
      </c>
      <c r="Z137" s="56"/>
      <c r="AA137" s="56"/>
      <c r="AB137" s="9" t="s">
        <v>49</v>
      </c>
      <c r="AC137" s="84"/>
      <c r="AD137" s="84"/>
      <c r="AE137" s="85"/>
      <c r="AF137" s="56" t="s">
        <v>47</v>
      </c>
      <c r="AG137" s="56"/>
      <c r="AH137" s="56"/>
      <c r="AI137" s="56" t="s">
        <v>48</v>
      </c>
      <c r="AJ137" s="56"/>
      <c r="AK137" s="56"/>
      <c r="AL137" s="56" t="s">
        <v>49</v>
      </c>
      <c r="AM137" s="56"/>
      <c r="AN137" s="56"/>
      <c r="AO137" s="67"/>
    </row>
    <row r="138" spans="1:41" x14ac:dyDescent="0.2">
      <c r="A138" s="66"/>
      <c r="B138" s="38"/>
      <c r="C138" s="38"/>
      <c r="D138" s="38"/>
      <c r="E138" s="38"/>
      <c r="F138" s="38"/>
      <c r="G138" s="38"/>
      <c r="H138" s="8">
        <f>IF(B138=0,0,DAYS360(B138,E138+1))</f>
        <v>0</v>
      </c>
      <c r="I138" s="86"/>
      <c r="J138" s="86"/>
      <c r="K138" s="87"/>
      <c r="L138" s="38"/>
      <c r="M138" s="38"/>
      <c r="N138" s="38"/>
      <c r="O138" s="38"/>
      <c r="P138" s="38"/>
      <c r="Q138" s="38"/>
      <c r="R138" s="55">
        <f t="shared" ref="R138:R147" si="24">IF(I138=0,0,DAYS360(I138,L138+1))</f>
        <v>0</v>
      </c>
      <c r="S138" s="55"/>
      <c r="T138" s="55"/>
      <c r="U138" s="117"/>
      <c r="V138" s="38"/>
      <c r="W138" s="38"/>
      <c r="X138" s="38"/>
      <c r="Y138" s="38"/>
      <c r="Z138" s="38"/>
      <c r="AA138" s="38"/>
      <c r="AB138" s="8">
        <f>IF(V138=0,0,DAYS360(V138,Y138+1))</f>
        <v>0</v>
      </c>
      <c r="AC138" s="86"/>
      <c r="AD138" s="86"/>
      <c r="AE138" s="87"/>
      <c r="AF138" s="38"/>
      <c r="AG138" s="38"/>
      <c r="AH138" s="38"/>
      <c r="AI138" s="38"/>
      <c r="AJ138" s="38"/>
      <c r="AK138" s="38"/>
      <c r="AL138" s="55">
        <f t="shared" ref="AL138:AL147" si="25">IF(AC138=0,0,DAYS360(AC138,AF138+1))</f>
        <v>0</v>
      </c>
      <c r="AM138" s="55"/>
      <c r="AN138" s="55"/>
      <c r="AO138" s="67"/>
    </row>
    <row r="139" spans="1:41" ht="11.45" customHeight="1" x14ac:dyDescent="0.2">
      <c r="A139" s="66"/>
      <c r="B139" s="38"/>
      <c r="C139" s="38"/>
      <c r="D139" s="38"/>
      <c r="E139" s="38"/>
      <c r="F139" s="38"/>
      <c r="G139" s="38"/>
      <c r="H139" s="8">
        <f t="shared" ref="H139:H147" si="26">IF(B139=0,0,DAYS360(B139,E139+1))</f>
        <v>0</v>
      </c>
      <c r="I139" s="86"/>
      <c r="J139" s="86"/>
      <c r="K139" s="87"/>
      <c r="L139" s="38"/>
      <c r="M139" s="38"/>
      <c r="N139" s="38"/>
      <c r="O139" s="38"/>
      <c r="P139" s="38"/>
      <c r="Q139" s="38"/>
      <c r="R139" s="55">
        <f t="shared" si="24"/>
        <v>0</v>
      </c>
      <c r="S139" s="55"/>
      <c r="T139" s="55"/>
      <c r="U139" s="117"/>
      <c r="V139" s="38"/>
      <c r="W139" s="38"/>
      <c r="X139" s="38"/>
      <c r="Y139" s="38"/>
      <c r="Z139" s="38"/>
      <c r="AA139" s="38"/>
      <c r="AB139" s="8">
        <f t="shared" ref="AB139:AB147" si="27">IF(V139=0,0,DAYS360(V139,Y139+1))</f>
        <v>0</v>
      </c>
      <c r="AC139" s="86"/>
      <c r="AD139" s="86"/>
      <c r="AE139" s="87"/>
      <c r="AF139" s="38"/>
      <c r="AG139" s="38"/>
      <c r="AH139" s="38"/>
      <c r="AI139" s="38"/>
      <c r="AJ139" s="38"/>
      <c r="AK139" s="38"/>
      <c r="AL139" s="55">
        <f t="shared" si="25"/>
        <v>0</v>
      </c>
      <c r="AM139" s="55"/>
      <c r="AN139" s="55"/>
      <c r="AO139" s="67"/>
    </row>
    <row r="140" spans="1:41" ht="11.45" customHeight="1" x14ac:dyDescent="0.2">
      <c r="A140" s="66"/>
      <c r="B140" s="38"/>
      <c r="C140" s="38"/>
      <c r="D140" s="38"/>
      <c r="E140" s="38"/>
      <c r="F140" s="38"/>
      <c r="G140" s="38"/>
      <c r="H140" s="8">
        <f t="shared" si="26"/>
        <v>0</v>
      </c>
      <c r="I140" s="86"/>
      <c r="J140" s="86"/>
      <c r="K140" s="87"/>
      <c r="L140" s="38"/>
      <c r="M140" s="38"/>
      <c r="N140" s="38"/>
      <c r="O140" s="38"/>
      <c r="P140" s="38"/>
      <c r="Q140" s="38"/>
      <c r="R140" s="55">
        <f t="shared" si="24"/>
        <v>0</v>
      </c>
      <c r="S140" s="55"/>
      <c r="T140" s="55"/>
      <c r="U140" s="117"/>
      <c r="V140" s="38"/>
      <c r="W140" s="38"/>
      <c r="X140" s="38"/>
      <c r="Y140" s="38"/>
      <c r="Z140" s="38"/>
      <c r="AA140" s="38"/>
      <c r="AB140" s="8">
        <f t="shared" si="27"/>
        <v>0</v>
      </c>
      <c r="AC140" s="86"/>
      <c r="AD140" s="86"/>
      <c r="AE140" s="87"/>
      <c r="AF140" s="38"/>
      <c r="AG140" s="38"/>
      <c r="AH140" s="38"/>
      <c r="AI140" s="38"/>
      <c r="AJ140" s="38"/>
      <c r="AK140" s="38"/>
      <c r="AL140" s="55">
        <f t="shared" si="25"/>
        <v>0</v>
      </c>
      <c r="AM140" s="55"/>
      <c r="AN140" s="55"/>
      <c r="AO140" s="67"/>
    </row>
    <row r="141" spans="1:41" ht="11.45" customHeight="1" x14ac:dyDescent="0.2">
      <c r="A141" s="66"/>
      <c r="B141" s="38"/>
      <c r="C141" s="38"/>
      <c r="D141" s="38"/>
      <c r="E141" s="38"/>
      <c r="F141" s="38"/>
      <c r="G141" s="38"/>
      <c r="H141" s="8">
        <f t="shared" si="26"/>
        <v>0</v>
      </c>
      <c r="I141" s="86"/>
      <c r="J141" s="86"/>
      <c r="K141" s="87"/>
      <c r="L141" s="38"/>
      <c r="M141" s="38"/>
      <c r="N141" s="38"/>
      <c r="O141" s="38"/>
      <c r="P141" s="38"/>
      <c r="Q141" s="38"/>
      <c r="R141" s="55">
        <f t="shared" si="24"/>
        <v>0</v>
      </c>
      <c r="S141" s="55"/>
      <c r="T141" s="55"/>
      <c r="U141" s="117"/>
      <c r="V141" s="38"/>
      <c r="W141" s="38"/>
      <c r="X141" s="38"/>
      <c r="Y141" s="38"/>
      <c r="Z141" s="38"/>
      <c r="AA141" s="38"/>
      <c r="AB141" s="8">
        <f t="shared" si="27"/>
        <v>0</v>
      </c>
      <c r="AC141" s="86"/>
      <c r="AD141" s="86"/>
      <c r="AE141" s="87"/>
      <c r="AF141" s="38"/>
      <c r="AG141" s="38"/>
      <c r="AH141" s="38"/>
      <c r="AI141" s="38"/>
      <c r="AJ141" s="38"/>
      <c r="AK141" s="38"/>
      <c r="AL141" s="55">
        <f t="shared" si="25"/>
        <v>0</v>
      </c>
      <c r="AM141" s="55"/>
      <c r="AN141" s="55"/>
      <c r="AO141" s="67"/>
    </row>
    <row r="142" spans="1:41" ht="11.45" customHeight="1" x14ac:dyDescent="0.2">
      <c r="A142" s="66"/>
      <c r="B142" s="38"/>
      <c r="C142" s="38"/>
      <c r="D142" s="38"/>
      <c r="E142" s="38"/>
      <c r="F142" s="38"/>
      <c r="G142" s="38"/>
      <c r="H142" s="8">
        <f t="shared" si="26"/>
        <v>0</v>
      </c>
      <c r="I142" s="86"/>
      <c r="J142" s="86"/>
      <c r="K142" s="87"/>
      <c r="L142" s="38"/>
      <c r="M142" s="38"/>
      <c r="N142" s="38"/>
      <c r="O142" s="38"/>
      <c r="P142" s="38"/>
      <c r="Q142" s="38"/>
      <c r="R142" s="55">
        <f t="shared" si="24"/>
        <v>0</v>
      </c>
      <c r="S142" s="55"/>
      <c r="T142" s="55"/>
      <c r="U142" s="117"/>
      <c r="V142" s="38"/>
      <c r="W142" s="38"/>
      <c r="X142" s="38"/>
      <c r="Y142" s="38"/>
      <c r="Z142" s="38"/>
      <c r="AA142" s="38"/>
      <c r="AB142" s="8">
        <f t="shared" si="27"/>
        <v>0</v>
      </c>
      <c r="AC142" s="86"/>
      <c r="AD142" s="86"/>
      <c r="AE142" s="87"/>
      <c r="AF142" s="38"/>
      <c r="AG142" s="38"/>
      <c r="AH142" s="38"/>
      <c r="AI142" s="38"/>
      <c r="AJ142" s="38"/>
      <c r="AK142" s="38"/>
      <c r="AL142" s="55">
        <f t="shared" si="25"/>
        <v>0</v>
      </c>
      <c r="AM142" s="55"/>
      <c r="AN142" s="55"/>
      <c r="AO142" s="67"/>
    </row>
    <row r="143" spans="1:41" ht="11.45" customHeight="1" x14ac:dyDescent="0.2">
      <c r="A143" s="66"/>
      <c r="B143" s="38"/>
      <c r="C143" s="38"/>
      <c r="D143" s="38"/>
      <c r="E143" s="38"/>
      <c r="F143" s="38"/>
      <c r="G143" s="38"/>
      <c r="H143" s="8">
        <f t="shared" si="26"/>
        <v>0</v>
      </c>
      <c r="I143" s="86"/>
      <c r="J143" s="86"/>
      <c r="K143" s="87"/>
      <c r="L143" s="38"/>
      <c r="M143" s="38"/>
      <c r="N143" s="38"/>
      <c r="O143" s="38"/>
      <c r="P143" s="38"/>
      <c r="Q143" s="38"/>
      <c r="R143" s="55">
        <f t="shared" si="24"/>
        <v>0</v>
      </c>
      <c r="S143" s="55"/>
      <c r="T143" s="55"/>
      <c r="U143" s="117"/>
      <c r="V143" s="38"/>
      <c r="W143" s="38"/>
      <c r="X143" s="38"/>
      <c r="Y143" s="38"/>
      <c r="Z143" s="38"/>
      <c r="AA143" s="38"/>
      <c r="AB143" s="8">
        <f t="shared" si="27"/>
        <v>0</v>
      </c>
      <c r="AC143" s="86"/>
      <c r="AD143" s="86"/>
      <c r="AE143" s="87"/>
      <c r="AF143" s="38"/>
      <c r="AG143" s="38"/>
      <c r="AH143" s="38"/>
      <c r="AI143" s="38"/>
      <c r="AJ143" s="38"/>
      <c r="AK143" s="38"/>
      <c r="AL143" s="55">
        <f t="shared" si="25"/>
        <v>0</v>
      </c>
      <c r="AM143" s="55"/>
      <c r="AN143" s="55"/>
      <c r="AO143" s="67"/>
    </row>
    <row r="144" spans="1:41" ht="11.45" customHeight="1" x14ac:dyDescent="0.2">
      <c r="A144" s="66"/>
      <c r="B144" s="38"/>
      <c r="C144" s="38"/>
      <c r="D144" s="38"/>
      <c r="E144" s="38"/>
      <c r="F144" s="38"/>
      <c r="G144" s="38"/>
      <c r="H144" s="8">
        <f t="shared" si="26"/>
        <v>0</v>
      </c>
      <c r="I144" s="86"/>
      <c r="J144" s="86"/>
      <c r="K144" s="87"/>
      <c r="L144" s="38"/>
      <c r="M144" s="38"/>
      <c r="N144" s="38"/>
      <c r="O144" s="38"/>
      <c r="P144" s="38"/>
      <c r="Q144" s="38"/>
      <c r="R144" s="55">
        <f t="shared" si="24"/>
        <v>0</v>
      </c>
      <c r="S144" s="55"/>
      <c r="T144" s="55"/>
      <c r="U144" s="117"/>
      <c r="V144" s="38"/>
      <c r="W144" s="38"/>
      <c r="X144" s="38"/>
      <c r="Y144" s="38"/>
      <c r="Z144" s="38"/>
      <c r="AA144" s="38"/>
      <c r="AB144" s="8">
        <f t="shared" si="27"/>
        <v>0</v>
      </c>
      <c r="AC144" s="86"/>
      <c r="AD144" s="86"/>
      <c r="AE144" s="87"/>
      <c r="AF144" s="38"/>
      <c r="AG144" s="38"/>
      <c r="AH144" s="38"/>
      <c r="AI144" s="38"/>
      <c r="AJ144" s="38"/>
      <c r="AK144" s="38"/>
      <c r="AL144" s="55">
        <f t="shared" si="25"/>
        <v>0</v>
      </c>
      <c r="AM144" s="55"/>
      <c r="AN144" s="55"/>
      <c r="AO144" s="67"/>
    </row>
    <row r="145" spans="1:41" ht="11.45" customHeight="1" x14ac:dyDescent="0.2">
      <c r="A145" s="66"/>
      <c r="B145" s="38"/>
      <c r="C145" s="38"/>
      <c r="D145" s="38"/>
      <c r="E145" s="38"/>
      <c r="F145" s="38"/>
      <c r="G145" s="38"/>
      <c r="H145" s="8">
        <f t="shared" si="26"/>
        <v>0</v>
      </c>
      <c r="I145" s="86"/>
      <c r="J145" s="86"/>
      <c r="K145" s="87"/>
      <c r="L145" s="38"/>
      <c r="M145" s="38"/>
      <c r="N145" s="38"/>
      <c r="O145" s="38"/>
      <c r="P145" s="38"/>
      <c r="Q145" s="38"/>
      <c r="R145" s="55">
        <f t="shared" si="24"/>
        <v>0</v>
      </c>
      <c r="S145" s="55"/>
      <c r="T145" s="55"/>
      <c r="U145" s="117"/>
      <c r="V145" s="38"/>
      <c r="W145" s="38"/>
      <c r="X145" s="38"/>
      <c r="Y145" s="38"/>
      <c r="Z145" s="38"/>
      <c r="AA145" s="38"/>
      <c r="AB145" s="8">
        <f t="shared" si="27"/>
        <v>0</v>
      </c>
      <c r="AC145" s="86"/>
      <c r="AD145" s="86"/>
      <c r="AE145" s="87"/>
      <c r="AF145" s="38"/>
      <c r="AG145" s="38"/>
      <c r="AH145" s="38"/>
      <c r="AI145" s="38"/>
      <c r="AJ145" s="38"/>
      <c r="AK145" s="38"/>
      <c r="AL145" s="55">
        <f t="shared" si="25"/>
        <v>0</v>
      </c>
      <c r="AM145" s="55"/>
      <c r="AN145" s="55"/>
      <c r="AO145" s="67"/>
    </row>
    <row r="146" spans="1:41" ht="11.45" customHeight="1" x14ac:dyDescent="0.2">
      <c r="A146" s="66"/>
      <c r="B146" s="38"/>
      <c r="C146" s="38"/>
      <c r="D146" s="38"/>
      <c r="E146" s="38"/>
      <c r="F146" s="38"/>
      <c r="G146" s="38"/>
      <c r="H146" s="8">
        <f t="shared" si="26"/>
        <v>0</v>
      </c>
      <c r="I146" s="86"/>
      <c r="J146" s="86"/>
      <c r="K146" s="87"/>
      <c r="L146" s="38"/>
      <c r="M146" s="38"/>
      <c r="N146" s="38"/>
      <c r="O146" s="38"/>
      <c r="P146" s="38"/>
      <c r="Q146" s="38"/>
      <c r="R146" s="55">
        <f t="shared" si="24"/>
        <v>0</v>
      </c>
      <c r="S146" s="55"/>
      <c r="T146" s="55"/>
      <c r="U146" s="117"/>
      <c r="V146" s="38"/>
      <c r="W146" s="38"/>
      <c r="X146" s="38"/>
      <c r="Y146" s="38"/>
      <c r="Z146" s="38"/>
      <c r="AA146" s="38"/>
      <c r="AB146" s="8">
        <f t="shared" si="27"/>
        <v>0</v>
      </c>
      <c r="AC146" s="86"/>
      <c r="AD146" s="86"/>
      <c r="AE146" s="87"/>
      <c r="AF146" s="38"/>
      <c r="AG146" s="38"/>
      <c r="AH146" s="38"/>
      <c r="AI146" s="38"/>
      <c r="AJ146" s="38"/>
      <c r="AK146" s="38"/>
      <c r="AL146" s="55">
        <f t="shared" si="25"/>
        <v>0</v>
      </c>
      <c r="AM146" s="55"/>
      <c r="AN146" s="55"/>
      <c r="AO146" s="67"/>
    </row>
    <row r="147" spans="1:41" ht="11.45" customHeight="1" x14ac:dyDescent="0.2">
      <c r="A147" s="66"/>
      <c r="B147" s="38"/>
      <c r="C147" s="38"/>
      <c r="D147" s="38"/>
      <c r="E147" s="38"/>
      <c r="F147" s="38"/>
      <c r="G147" s="38"/>
      <c r="H147" s="8">
        <f t="shared" si="26"/>
        <v>0</v>
      </c>
      <c r="I147" s="88"/>
      <c r="J147" s="88"/>
      <c r="K147" s="89"/>
      <c r="L147" s="38"/>
      <c r="M147" s="38"/>
      <c r="N147" s="38"/>
      <c r="O147" s="38"/>
      <c r="P147" s="38"/>
      <c r="Q147" s="38"/>
      <c r="R147" s="55">
        <f t="shared" si="24"/>
        <v>0</v>
      </c>
      <c r="S147" s="55"/>
      <c r="T147" s="55"/>
      <c r="U147" s="117"/>
      <c r="V147" s="38"/>
      <c r="W147" s="38"/>
      <c r="X147" s="38"/>
      <c r="Y147" s="38"/>
      <c r="Z147" s="38"/>
      <c r="AA147" s="38"/>
      <c r="AB147" s="8">
        <f t="shared" si="27"/>
        <v>0</v>
      </c>
      <c r="AC147" s="88"/>
      <c r="AD147" s="88"/>
      <c r="AE147" s="89"/>
      <c r="AF147" s="38"/>
      <c r="AG147" s="38"/>
      <c r="AH147" s="38"/>
      <c r="AI147" s="38"/>
      <c r="AJ147" s="38"/>
      <c r="AK147" s="38"/>
      <c r="AL147" s="55">
        <f t="shared" si="25"/>
        <v>0</v>
      </c>
      <c r="AM147" s="55"/>
      <c r="AN147" s="55"/>
      <c r="AO147" s="67"/>
    </row>
    <row r="148" spans="1:41" ht="11.45" customHeight="1" x14ac:dyDescent="0.2">
      <c r="A148" s="66"/>
      <c r="B148" s="97" t="s">
        <v>55</v>
      </c>
      <c r="C148" s="97"/>
      <c r="D148" s="97"/>
      <c r="E148" s="97"/>
      <c r="F148" s="97"/>
      <c r="G148" s="97"/>
      <c r="H148" s="97"/>
      <c r="I148" s="39">
        <f>INT(SUM(H138:H147,R138:T147,AL138:AN147)/30)</f>
        <v>0</v>
      </c>
      <c r="J148" s="40"/>
      <c r="K148" s="41"/>
      <c r="L148" s="97" t="s">
        <v>3</v>
      </c>
      <c r="M148" s="97"/>
      <c r="N148" s="131">
        <f>I148*0.075</f>
        <v>0</v>
      </c>
      <c r="O148" s="131"/>
      <c r="P148" s="131"/>
      <c r="Q148" s="131"/>
      <c r="R148" s="98"/>
      <c r="S148" s="99"/>
      <c r="T148" s="100"/>
      <c r="U148" s="117"/>
      <c r="V148" s="90" t="s">
        <v>59</v>
      </c>
      <c r="W148" s="111"/>
      <c r="X148" s="111"/>
      <c r="Y148" s="111"/>
      <c r="Z148" s="111"/>
      <c r="AA148" s="111"/>
      <c r="AB148" s="91"/>
      <c r="AC148" s="39">
        <f>INT(SUM(AB138:AB147,AL138:AN147,)/30)</f>
        <v>0</v>
      </c>
      <c r="AD148" s="40"/>
      <c r="AE148" s="41"/>
      <c r="AF148" s="90" t="s">
        <v>3</v>
      </c>
      <c r="AG148" s="91"/>
      <c r="AH148" s="131">
        <f>AC148*0.075</f>
        <v>0</v>
      </c>
      <c r="AI148" s="131"/>
      <c r="AJ148" s="131"/>
      <c r="AK148" s="131"/>
      <c r="AL148" s="98"/>
      <c r="AM148" s="99"/>
      <c r="AN148" s="100"/>
      <c r="AO148" s="67"/>
    </row>
    <row r="149" spans="1:41" ht="11.45" customHeight="1" x14ac:dyDescent="0.2">
      <c r="A149" s="66"/>
      <c r="B149" s="97" t="s">
        <v>57</v>
      </c>
      <c r="C149" s="97"/>
      <c r="D149" s="97"/>
      <c r="E149" s="97"/>
      <c r="F149" s="97"/>
      <c r="G149" s="97"/>
      <c r="H149" s="97"/>
      <c r="I149" s="39">
        <f>SUM(H138:H147,R138:T147,)-I148*30</f>
        <v>0</v>
      </c>
      <c r="J149" s="40"/>
      <c r="K149" s="41"/>
      <c r="L149" s="90" t="s">
        <v>3</v>
      </c>
      <c r="M149" s="91"/>
      <c r="N149" s="131">
        <f>IF(I149&gt;15,0.075,0)</f>
        <v>0</v>
      </c>
      <c r="O149" s="131"/>
      <c r="P149" s="131"/>
      <c r="Q149" s="131"/>
      <c r="R149" s="101"/>
      <c r="S149" s="102"/>
      <c r="T149" s="103"/>
      <c r="U149" s="117"/>
      <c r="V149" s="90" t="s">
        <v>60</v>
      </c>
      <c r="W149" s="111"/>
      <c r="X149" s="111"/>
      <c r="Y149" s="111"/>
      <c r="Z149" s="111"/>
      <c r="AA149" s="111"/>
      <c r="AB149" s="91"/>
      <c r="AC149" s="39">
        <f>SUM(AB138:AB147,AL138:AN147)-AC148*30</f>
        <v>0</v>
      </c>
      <c r="AD149" s="40"/>
      <c r="AE149" s="41"/>
      <c r="AF149" s="90" t="s">
        <v>3</v>
      </c>
      <c r="AG149" s="91"/>
      <c r="AH149" s="131">
        <f>IF(AC149&gt;15,0.075,0)</f>
        <v>0</v>
      </c>
      <c r="AI149" s="131"/>
      <c r="AJ149" s="131"/>
      <c r="AK149" s="131"/>
      <c r="AL149" s="101"/>
      <c r="AM149" s="102"/>
      <c r="AN149" s="103"/>
      <c r="AO149" s="67"/>
    </row>
    <row r="150" spans="1:41" ht="11.45" customHeight="1" x14ac:dyDescent="0.2">
      <c r="A150" s="66"/>
      <c r="B150" s="112" t="s">
        <v>68</v>
      </c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4"/>
      <c r="N150" s="132">
        <f>SUM(N148:O149)</f>
        <v>0</v>
      </c>
      <c r="O150" s="132"/>
      <c r="P150" s="132"/>
      <c r="Q150" s="132"/>
      <c r="R150" s="104"/>
      <c r="S150" s="105"/>
      <c r="T150" s="106"/>
      <c r="U150" s="117"/>
      <c r="V150" s="122" t="s">
        <v>67</v>
      </c>
      <c r="W150" s="123"/>
      <c r="X150" s="123"/>
      <c r="Y150" s="123"/>
      <c r="Z150" s="123"/>
      <c r="AA150" s="123"/>
      <c r="AB150" s="123"/>
      <c r="AC150" s="123"/>
      <c r="AD150" s="123"/>
      <c r="AE150" s="123"/>
      <c r="AF150" s="123"/>
      <c r="AG150" s="124"/>
      <c r="AH150" s="132">
        <f>SUM(AH148:AI149)</f>
        <v>0</v>
      </c>
      <c r="AI150" s="132"/>
      <c r="AJ150" s="132"/>
      <c r="AK150" s="132"/>
      <c r="AL150" s="104"/>
      <c r="AM150" s="105"/>
      <c r="AN150" s="106"/>
      <c r="AO150" s="67"/>
    </row>
    <row r="151" spans="1:41" ht="11.45" customHeight="1" x14ac:dyDescent="0.2">
      <c r="A151" s="66"/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51"/>
      <c r="U151" s="117"/>
      <c r="V151" s="53"/>
      <c r="W151" s="125"/>
      <c r="X151" s="125"/>
      <c r="Y151" s="125"/>
      <c r="Z151" s="125"/>
      <c r="AA151" s="125"/>
      <c r="AB151" s="125"/>
      <c r="AC151" s="125"/>
      <c r="AD151" s="125"/>
      <c r="AE151" s="125"/>
      <c r="AF151" s="125"/>
      <c r="AG151" s="125"/>
      <c r="AH151" s="125"/>
      <c r="AI151" s="125"/>
      <c r="AJ151" s="125"/>
      <c r="AK151" s="125"/>
      <c r="AL151" s="125"/>
      <c r="AM151" s="125"/>
      <c r="AN151" s="125"/>
      <c r="AO151" s="67"/>
    </row>
    <row r="152" spans="1:41" ht="18.600000000000001" customHeight="1" x14ac:dyDescent="0.2">
      <c r="A152" s="66"/>
      <c r="B152" s="54" t="s">
        <v>61</v>
      </c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117"/>
      <c r="V152" s="54" t="s">
        <v>62</v>
      </c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67"/>
    </row>
    <row r="153" spans="1:41" x14ac:dyDescent="0.2">
      <c r="A153" s="66"/>
      <c r="B153" s="56" t="s">
        <v>47</v>
      </c>
      <c r="C153" s="56"/>
      <c r="D153" s="56"/>
      <c r="E153" s="56" t="s">
        <v>48</v>
      </c>
      <c r="F153" s="56"/>
      <c r="G153" s="56"/>
      <c r="H153" s="9" t="s">
        <v>49</v>
      </c>
      <c r="I153" s="84"/>
      <c r="J153" s="84"/>
      <c r="K153" s="85"/>
      <c r="L153" s="56" t="s">
        <v>47</v>
      </c>
      <c r="M153" s="56"/>
      <c r="N153" s="56"/>
      <c r="O153" s="56" t="s">
        <v>48</v>
      </c>
      <c r="P153" s="56"/>
      <c r="Q153" s="56"/>
      <c r="R153" s="56" t="s">
        <v>49</v>
      </c>
      <c r="S153" s="56"/>
      <c r="T153" s="56"/>
      <c r="U153" s="117"/>
      <c r="V153" s="56" t="s">
        <v>47</v>
      </c>
      <c r="W153" s="56"/>
      <c r="X153" s="56"/>
      <c r="Y153" s="56" t="s">
        <v>48</v>
      </c>
      <c r="Z153" s="56"/>
      <c r="AA153" s="56"/>
      <c r="AB153" s="9" t="s">
        <v>49</v>
      </c>
      <c r="AC153" s="84"/>
      <c r="AD153" s="84"/>
      <c r="AE153" s="85"/>
      <c r="AF153" s="56" t="s">
        <v>47</v>
      </c>
      <c r="AG153" s="56"/>
      <c r="AH153" s="56"/>
      <c r="AI153" s="56" t="s">
        <v>48</v>
      </c>
      <c r="AJ153" s="56"/>
      <c r="AK153" s="56"/>
      <c r="AL153" s="56" t="s">
        <v>49</v>
      </c>
      <c r="AM153" s="56"/>
      <c r="AN153" s="56"/>
      <c r="AO153" s="67"/>
    </row>
    <row r="154" spans="1:41" x14ac:dyDescent="0.2">
      <c r="A154" s="66"/>
      <c r="B154" s="38"/>
      <c r="C154" s="38"/>
      <c r="D154" s="38"/>
      <c r="E154" s="38"/>
      <c r="F154" s="38"/>
      <c r="G154" s="38"/>
      <c r="H154" s="8">
        <f>IF(B154=0,0,DAYS360(B154,E154+1))</f>
        <v>0</v>
      </c>
      <c r="I154" s="86"/>
      <c r="J154" s="86"/>
      <c r="K154" s="87"/>
      <c r="L154" s="38"/>
      <c r="M154" s="38"/>
      <c r="N154" s="38"/>
      <c r="O154" s="38"/>
      <c r="P154" s="38"/>
      <c r="Q154" s="38"/>
      <c r="R154" s="126">
        <f t="shared" ref="R154:R163" si="28">IF(I154=0,0,DAYS360(I154,L154+1))</f>
        <v>0</v>
      </c>
      <c r="S154" s="126"/>
      <c r="T154" s="126"/>
      <c r="U154" s="117"/>
      <c r="V154" s="38"/>
      <c r="W154" s="38"/>
      <c r="X154" s="38"/>
      <c r="Y154" s="38"/>
      <c r="Z154" s="38"/>
      <c r="AA154" s="38"/>
      <c r="AB154" s="8">
        <f>IF(V154=0,0,DAYS360(V154,Y154+1))</f>
        <v>0</v>
      </c>
      <c r="AC154" s="86"/>
      <c r="AD154" s="86"/>
      <c r="AE154" s="87"/>
      <c r="AF154" s="38"/>
      <c r="AG154" s="38"/>
      <c r="AH154" s="38"/>
      <c r="AI154" s="38"/>
      <c r="AJ154" s="38"/>
      <c r="AK154" s="38"/>
      <c r="AL154" s="55">
        <f t="shared" ref="AL154:AL163" si="29">IF(AC154=0,0,DAYS360(AC154,AF154+1))</f>
        <v>0</v>
      </c>
      <c r="AM154" s="55"/>
      <c r="AN154" s="55"/>
      <c r="AO154" s="67"/>
    </row>
    <row r="155" spans="1:41" ht="11.45" customHeight="1" x14ac:dyDescent="0.2">
      <c r="A155" s="66"/>
      <c r="B155" s="38"/>
      <c r="C155" s="38"/>
      <c r="D155" s="38"/>
      <c r="E155" s="38"/>
      <c r="F155" s="38"/>
      <c r="G155" s="38"/>
      <c r="H155" s="8">
        <f t="shared" ref="H155:H163" si="30">IF(B155=0,0,DAYS360(B155,E155+1))</f>
        <v>0</v>
      </c>
      <c r="I155" s="86"/>
      <c r="J155" s="86"/>
      <c r="K155" s="87"/>
      <c r="L155" s="38"/>
      <c r="M155" s="38"/>
      <c r="N155" s="38"/>
      <c r="O155" s="38"/>
      <c r="P155" s="38"/>
      <c r="Q155" s="38"/>
      <c r="R155" s="126">
        <f t="shared" si="28"/>
        <v>0</v>
      </c>
      <c r="S155" s="126"/>
      <c r="T155" s="126"/>
      <c r="U155" s="117"/>
      <c r="V155" s="38"/>
      <c r="W155" s="38"/>
      <c r="X155" s="38"/>
      <c r="Y155" s="38"/>
      <c r="Z155" s="38"/>
      <c r="AA155" s="38"/>
      <c r="AB155" s="8">
        <f t="shared" ref="AB155:AB163" si="31">IF(V155=0,0,DAYS360(V155,Y155+1))</f>
        <v>0</v>
      </c>
      <c r="AC155" s="86"/>
      <c r="AD155" s="86"/>
      <c r="AE155" s="87"/>
      <c r="AF155" s="38"/>
      <c r="AG155" s="38"/>
      <c r="AH155" s="38"/>
      <c r="AI155" s="38"/>
      <c r="AJ155" s="38"/>
      <c r="AK155" s="38"/>
      <c r="AL155" s="55">
        <f t="shared" si="29"/>
        <v>0</v>
      </c>
      <c r="AM155" s="55"/>
      <c r="AN155" s="55"/>
      <c r="AO155" s="67"/>
    </row>
    <row r="156" spans="1:41" ht="11.45" customHeight="1" x14ac:dyDescent="0.2">
      <c r="A156" s="66"/>
      <c r="B156" s="38"/>
      <c r="C156" s="38"/>
      <c r="D156" s="38"/>
      <c r="E156" s="38"/>
      <c r="F156" s="38"/>
      <c r="G156" s="38"/>
      <c r="H156" s="8">
        <f t="shared" si="30"/>
        <v>0</v>
      </c>
      <c r="I156" s="86"/>
      <c r="J156" s="86"/>
      <c r="K156" s="87"/>
      <c r="L156" s="38"/>
      <c r="M156" s="38"/>
      <c r="N156" s="38"/>
      <c r="O156" s="38"/>
      <c r="P156" s="38"/>
      <c r="Q156" s="38"/>
      <c r="R156" s="126">
        <f t="shared" si="28"/>
        <v>0</v>
      </c>
      <c r="S156" s="126"/>
      <c r="T156" s="126"/>
      <c r="U156" s="117"/>
      <c r="V156" s="38"/>
      <c r="W156" s="38"/>
      <c r="X156" s="38"/>
      <c r="Y156" s="38"/>
      <c r="Z156" s="38"/>
      <c r="AA156" s="38"/>
      <c r="AB156" s="8">
        <f t="shared" si="31"/>
        <v>0</v>
      </c>
      <c r="AC156" s="86"/>
      <c r="AD156" s="86"/>
      <c r="AE156" s="87"/>
      <c r="AF156" s="38"/>
      <c r="AG156" s="38"/>
      <c r="AH156" s="38"/>
      <c r="AI156" s="38"/>
      <c r="AJ156" s="38"/>
      <c r="AK156" s="38"/>
      <c r="AL156" s="55">
        <f t="shared" si="29"/>
        <v>0</v>
      </c>
      <c r="AM156" s="55"/>
      <c r="AN156" s="55"/>
      <c r="AO156" s="67"/>
    </row>
    <row r="157" spans="1:41" ht="11.45" customHeight="1" x14ac:dyDescent="0.2">
      <c r="A157" s="66"/>
      <c r="B157" s="38"/>
      <c r="C157" s="38"/>
      <c r="D157" s="38"/>
      <c r="E157" s="38"/>
      <c r="F157" s="38"/>
      <c r="G157" s="38"/>
      <c r="H157" s="8">
        <f t="shared" si="30"/>
        <v>0</v>
      </c>
      <c r="I157" s="86"/>
      <c r="J157" s="86"/>
      <c r="K157" s="87"/>
      <c r="L157" s="38"/>
      <c r="M157" s="38"/>
      <c r="N157" s="38"/>
      <c r="O157" s="38"/>
      <c r="P157" s="38"/>
      <c r="Q157" s="38"/>
      <c r="R157" s="126">
        <f t="shared" si="28"/>
        <v>0</v>
      </c>
      <c r="S157" s="126"/>
      <c r="T157" s="126"/>
      <c r="U157" s="117"/>
      <c r="V157" s="38"/>
      <c r="W157" s="38"/>
      <c r="X157" s="38"/>
      <c r="Y157" s="38"/>
      <c r="Z157" s="38"/>
      <c r="AA157" s="38"/>
      <c r="AB157" s="8">
        <f t="shared" si="31"/>
        <v>0</v>
      </c>
      <c r="AC157" s="86"/>
      <c r="AD157" s="86"/>
      <c r="AE157" s="87"/>
      <c r="AF157" s="38"/>
      <c r="AG157" s="38"/>
      <c r="AH157" s="38"/>
      <c r="AI157" s="38"/>
      <c r="AJ157" s="38"/>
      <c r="AK157" s="38"/>
      <c r="AL157" s="55">
        <f t="shared" si="29"/>
        <v>0</v>
      </c>
      <c r="AM157" s="55"/>
      <c r="AN157" s="55"/>
      <c r="AO157" s="67"/>
    </row>
    <row r="158" spans="1:41" ht="11.45" customHeight="1" x14ac:dyDescent="0.2">
      <c r="A158" s="66"/>
      <c r="B158" s="38"/>
      <c r="C158" s="38"/>
      <c r="D158" s="38"/>
      <c r="E158" s="38"/>
      <c r="F158" s="38"/>
      <c r="G158" s="38"/>
      <c r="H158" s="8">
        <f t="shared" si="30"/>
        <v>0</v>
      </c>
      <c r="I158" s="86"/>
      <c r="J158" s="86"/>
      <c r="K158" s="87"/>
      <c r="L158" s="38"/>
      <c r="M158" s="38"/>
      <c r="N158" s="38"/>
      <c r="O158" s="38"/>
      <c r="P158" s="38"/>
      <c r="Q158" s="38"/>
      <c r="R158" s="126">
        <f t="shared" si="28"/>
        <v>0</v>
      </c>
      <c r="S158" s="126"/>
      <c r="T158" s="126"/>
      <c r="U158" s="117"/>
      <c r="V158" s="38"/>
      <c r="W158" s="38"/>
      <c r="X158" s="38"/>
      <c r="Y158" s="38"/>
      <c r="Z158" s="38"/>
      <c r="AA158" s="38"/>
      <c r="AB158" s="8">
        <f t="shared" si="31"/>
        <v>0</v>
      </c>
      <c r="AC158" s="86"/>
      <c r="AD158" s="86"/>
      <c r="AE158" s="87"/>
      <c r="AF158" s="38"/>
      <c r="AG158" s="38"/>
      <c r="AH158" s="38"/>
      <c r="AI158" s="38"/>
      <c r="AJ158" s="38"/>
      <c r="AK158" s="38"/>
      <c r="AL158" s="55">
        <f t="shared" si="29"/>
        <v>0</v>
      </c>
      <c r="AM158" s="55"/>
      <c r="AN158" s="55"/>
      <c r="AO158" s="67"/>
    </row>
    <row r="159" spans="1:41" ht="11.45" customHeight="1" x14ac:dyDescent="0.2">
      <c r="A159" s="66"/>
      <c r="B159" s="38"/>
      <c r="C159" s="38"/>
      <c r="D159" s="38"/>
      <c r="E159" s="38"/>
      <c r="F159" s="38"/>
      <c r="G159" s="38"/>
      <c r="H159" s="8">
        <f t="shared" si="30"/>
        <v>0</v>
      </c>
      <c r="I159" s="86"/>
      <c r="J159" s="86"/>
      <c r="K159" s="87"/>
      <c r="L159" s="38"/>
      <c r="M159" s="38"/>
      <c r="N159" s="38"/>
      <c r="O159" s="38"/>
      <c r="P159" s="38"/>
      <c r="Q159" s="38"/>
      <c r="R159" s="126">
        <f t="shared" si="28"/>
        <v>0</v>
      </c>
      <c r="S159" s="126"/>
      <c r="T159" s="126"/>
      <c r="U159" s="117"/>
      <c r="V159" s="38"/>
      <c r="W159" s="38"/>
      <c r="X159" s="38"/>
      <c r="Y159" s="38"/>
      <c r="Z159" s="38"/>
      <c r="AA159" s="38"/>
      <c r="AB159" s="8">
        <f t="shared" si="31"/>
        <v>0</v>
      </c>
      <c r="AC159" s="86"/>
      <c r="AD159" s="86"/>
      <c r="AE159" s="87"/>
      <c r="AF159" s="38"/>
      <c r="AG159" s="38"/>
      <c r="AH159" s="38"/>
      <c r="AI159" s="38"/>
      <c r="AJ159" s="38"/>
      <c r="AK159" s="38"/>
      <c r="AL159" s="55">
        <f t="shared" si="29"/>
        <v>0</v>
      </c>
      <c r="AM159" s="55"/>
      <c r="AN159" s="55"/>
      <c r="AO159" s="67"/>
    </row>
    <row r="160" spans="1:41" ht="11.45" customHeight="1" x14ac:dyDescent="0.2">
      <c r="A160" s="66"/>
      <c r="B160" s="38"/>
      <c r="C160" s="38"/>
      <c r="D160" s="38"/>
      <c r="E160" s="38"/>
      <c r="F160" s="38"/>
      <c r="G160" s="38"/>
      <c r="H160" s="8">
        <f t="shared" si="30"/>
        <v>0</v>
      </c>
      <c r="I160" s="86"/>
      <c r="J160" s="86"/>
      <c r="K160" s="87"/>
      <c r="L160" s="38"/>
      <c r="M160" s="38"/>
      <c r="N160" s="38"/>
      <c r="O160" s="38"/>
      <c r="P160" s="38"/>
      <c r="Q160" s="38"/>
      <c r="R160" s="126">
        <f t="shared" si="28"/>
        <v>0</v>
      </c>
      <c r="S160" s="126"/>
      <c r="T160" s="126"/>
      <c r="U160" s="117"/>
      <c r="V160" s="38"/>
      <c r="W160" s="38"/>
      <c r="X160" s="38"/>
      <c r="Y160" s="38"/>
      <c r="Z160" s="38"/>
      <c r="AA160" s="38"/>
      <c r="AB160" s="8">
        <f t="shared" si="31"/>
        <v>0</v>
      </c>
      <c r="AC160" s="86"/>
      <c r="AD160" s="86"/>
      <c r="AE160" s="87"/>
      <c r="AF160" s="38"/>
      <c r="AG160" s="38"/>
      <c r="AH160" s="38"/>
      <c r="AI160" s="38"/>
      <c r="AJ160" s="38"/>
      <c r="AK160" s="38"/>
      <c r="AL160" s="55">
        <f t="shared" si="29"/>
        <v>0</v>
      </c>
      <c r="AM160" s="55"/>
      <c r="AN160" s="55"/>
      <c r="AO160" s="67"/>
    </row>
    <row r="161" spans="1:41" ht="11.45" customHeight="1" x14ac:dyDescent="0.2">
      <c r="A161" s="66"/>
      <c r="B161" s="38"/>
      <c r="C161" s="38"/>
      <c r="D161" s="38"/>
      <c r="E161" s="38"/>
      <c r="F161" s="38"/>
      <c r="G161" s="38"/>
      <c r="H161" s="8">
        <f t="shared" si="30"/>
        <v>0</v>
      </c>
      <c r="I161" s="86"/>
      <c r="J161" s="86"/>
      <c r="K161" s="87"/>
      <c r="L161" s="38"/>
      <c r="M161" s="38"/>
      <c r="N161" s="38"/>
      <c r="O161" s="38"/>
      <c r="P161" s="38"/>
      <c r="Q161" s="38"/>
      <c r="R161" s="126">
        <f t="shared" si="28"/>
        <v>0</v>
      </c>
      <c r="S161" s="126"/>
      <c r="T161" s="126"/>
      <c r="U161" s="117"/>
      <c r="V161" s="38"/>
      <c r="W161" s="38"/>
      <c r="X161" s="38"/>
      <c r="Y161" s="38"/>
      <c r="Z161" s="38"/>
      <c r="AA161" s="38"/>
      <c r="AB161" s="8">
        <f t="shared" si="31"/>
        <v>0</v>
      </c>
      <c r="AC161" s="86"/>
      <c r="AD161" s="86"/>
      <c r="AE161" s="87"/>
      <c r="AF161" s="38"/>
      <c r="AG161" s="38"/>
      <c r="AH161" s="38"/>
      <c r="AI161" s="38"/>
      <c r="AJ161" s="38"/>
      <c r="AK161" s="38"/>
      <c r="AL161" s="55">
        <f t="shared" si="29"/>
        <v>0</v>
      </c>
      <c r="AM161" s="55"/>
      <c r="AN161" s="55"/>
      <c r="AO161" s="67"/>
    </row>
    <row r="162" spans="1:41" ht="11.45" customHeight="1" x14ac:dyDescent="0.2">
      <c r="A162" s="66"/>
      <c r="B162" s="38"/>
      <c r="C162" s="38"/>
      <c r="D162" s="38"/>
      <c r="E162" s="38"/>
      <c r="F162" s="38"/>
      <c r="G162" s="38"/>
      <c r="H162" s="8">
        <f t="shared" si="30"/>
        <v>0</v>
      </c>
      <c r="I162" s="86"/>
      <c r="J162" s="86"/>
      <c r="K162" s="87"/>
      <c r="L162" s="38"/>
      <c r="M162" s="38"/>
      <c r="N162" s="38"/>
      <c r="O162" s="38"/>
      <c r="P162" s="38"/>
      <c r="Q162" s="38"/>
      <c r="R162" s="126">
        <f t="shared" si="28"/>
        <v>0</v>
      </c>
      <c r="S162" s="126"/>
      <c r="T162" s="126"/>
      <c r="U162" s="117"/>
      <c r="V162" s="38"/>
      <c r="W162" s="38"/>
      <c r="X162" s="38"/>
      <c r="Y162" s="38"/>
      <c r="Z162" s="38"/>
      <c r="AA162" s="38"/>
      <c r="AB162" s="8">
        <f t="shared" si="31"/>
        <v>0</v>
      </c>
      <c r="AC162" s="86"/>
      <c r="AD162" s="86"/>
      <c r="AE162" s="87"/>
      <c r="AF162" s="38"/>
      <c r="AG162" s="38"/>
      <c r="AH162" s="38"/>
      <c r="AI162" s="38"/>
      <c r="AJ162" s="38"/>
      <c r="AK162" s="38"/>
      <c r="AL162" s="55">
        <f t="shared" si="29"/>
        <v>0</v>
      </c>
      <c r="AM162" s="55"/>
      <c r="AN162" s="55"/>
      <c r="AO162" s="67"/>
    </row>
    <row r="163" spans="1:41" ht="11.45" customHeight="1" x14ac:dyDescent="0.2">
      <c r="A163" s="66"/>
      <c r="B163" s="38"/>
      <c r="C163" s="38"/>
      <c r="D163" s="38"/>
      <c r="E163" s="38"/>
      <c r="F163" s="38"/>
      <c r="G163" s="38"/>
      <c r="H163" s="8">
        <f t="shared" si="30"/>
        <v>0</v>
      </c>
      <c r="I163" s="88"/>
      <c r="J163" s="88"/>
      <c r="K163" s="89"/>
      <c r="L163" s="38"/>
      <c r="M163" s="38"/>
      <c r="N163" s="38"/>
      <c r="O163" s="38"/>
      <c r="P163" s="38"/>
      <c r="Q163" s="38"/>
      <c r="R163" s="126">
        <f t="shared" si="28"/>
        <v>0</v>
      </c>
      <c r="S163" s="126"/>
      <c r="T163" s="126"/>
      <c r="U163" s="117"/>
      <c r="V163" s="38"/>
      <c r="W163" s="38"/>
      <c r="X163" s="38"/>
      <c r="Y163" s="38"/>
      <c r="Z163" s="38"/>
      <c r="AA163" s="38"/>
      <c r="AB163" s="8">
        <f t="shared" si="31"/>
        <v>0</v>
      </c>
      <c r="AC163" s="88"/>
      <c r="AD163" s="88"/>
      <c r="AE163" s="89"/>
      <c r="AF163" s="38"/>
      <c r="AG163" s="38"/>
      <c r="AH163" s="38"/>
      <c r="AI163" s="38"/>
      <c r="AJ163" s="38"/>
      <c r="AK163" s="38"/>
      <c r="AL163" s="55">
        <f t="shared" si="29"/>
        <v>0</v>
      </c>
      <c r="AM163" s="55"/>
      <c r="AN163" s="55"/>
      <c r="AO163" s="67"/>
    </row>
    <row r="164" spans="1:41" ht="11.45" customHeight="1" x14ac:dyDescent="0.2">
      <c r="A164" s="66"/>
      <c r="B164" s="97" t="s">
        <v>63</v>
      </c>
      <c r="C164" s="97"/>
      <c r="D164" s="97"/>
      <c r="E164" s="97"/>
      <c r="F164" s="97"/>
      <c r="G164" s="97"/>
      <c r="H164" s="97"/>
      <c r="I164" s="39">
        <f>INT(SUM(H154:H163,R154:T163,)/30)</f>
        <v>0</v>
      </c>
      <c r="J164" s="40"/>
      <c r="K164" s="41"/>
      <c r="L164" s="97" t="s">
        <v>3</v>
      </c>
      <c r="M164" s="97"/>
      <c r="N164" s="131">
        <f>I164*0.075</f>
        <v>0</v>
      </c>
      <c r="O164" s="131"/>
      <c r="P164" s="131"/>
      <c r="Q164" s="131"/>
      <c r="R164" s="98"/>
      <c r="S164" s="99"/>
      <c r="T164" s="100"/>
      <c r="U164" s="117"/>
      <c r="V164" s="97" t="s">
        <v>65</v>
      </c>
      <c r="W164" s="97"/>
      <c r="X164" s="97"/>
      <c r="Y164" s="97"/>
      <c r="Z164" s="97"/>
      <c r="AA164" s="97"/>
      <c r="AB164" s="97"/>
      <c r="AC164" s="39">
        <f>INT(SUM(AB154:AB163,AL154:AN163,)/30)</f>
        <v>0</v>
      </c>
      <c r="AD164" s="40"/>
      <c r="AE164" s="41"/>
      <c r="AF164" s="97" t="s">
        <v>3</v>
      </c>
      <c r="AG164" s="97"/>
      <c r="AH164" s="131">
        <f>AC164*0.075</f>
        <v>0</v>
      </c>
      <c r="AI164" s="131"/>
      <c r="AJ164" s="131"/>
      <c r="AK164" s="131"/>
      <c r="AL164" s="98"/>
      <c r="AM164" s="99"/>
      <c r="AN164" s="100"/>
      <c r="AO164" s="67"/>
    </row>
    <row r="165" spans="1:41" ht="11.45" customHeight="1" x14ac:dyDescent="0.2">
      <c r="A165" s="66"/>
      <c r="B165" s="97" t="s">
        <v>64</v>
      </c>
      <c r="C165" s="97"/>
      <c r="D165" s="97"/>
      <c r="E165" s="97"/>
      <c r="F165" s="97"/>
      <c r="G165" s="97"/>
      <c r="H165" s="97"/>
      <c r="I165" s="39">
        <f>SUM(H154:H163,R154:T163)-I164*30</f>
        <v>0</v>
      </c>
      <c r="J165" s="40"/>
      <c r="K165" s="41"/>
      <c r="L165" s="90" t="s">
        <v>3</v>
      </c>
      <c r="M165" s="91"/>
      <c r="N165" s="131">
        <f>IF(I165&gt;15,0.075,0)</f>
        <v>0</v>
      </c>
      <c r="O165" s="131"/>
      <c r="P165" s="131"/>
      <c r="Q165" s="131"/>
      <c r="R165" s="101"/>
      <c r="S165" s="102"/>
      <c r="T165" s="103"/>
      <c r="U165" s="117"/>
      <c r="V165" s="97" t="s">
        <v>66</v>
      </c>
      <c r="W165" s="97"/>
      <c r="X165" s="97"/>
      <c r="Y165" s="97"/>
      <c r="Z165" s="97"/>
      <c r="AA165" s="97"/>
      <c r="AB165" s="97"/>
      <c r="AC165" s="39">
        <f>SUM(AB154:AB163,AL154:AN163)-AC164*30</f>
        <v>0</v>
      </c>
      <c r="AD165" s="40"/>
      <c r="AE165" s="41"/>
      <c r="AF165" s="90" t="s">
        <v>3</v>
      </c>
      <c r="AG165" s="91"/>
      <c r="AH165" s="131">
        <f>IF(AC165&gt;15,0.075,0)</f>
        <v>0</v>
      </c>
      <c r="AI165" s="131"/>
      <c r="AJ165" s="131"/>
      <c r="AK165" s="131"/>
      <c r="AL165" s="101"/>
      <c r="AM165" s="102"/>
      <c r="AN165" s="103"/>
      <c r="AO165" s="67"/>
    </row>
    <row r="166" spans="1:41" ht="11.45" customHeight="1" x14ac:dyDescent="0.2">
      <c r="A166" s="66"/>
      <c r="B166" s="112" t="s">
        <v>69</v>
      </c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4"/>
      <c r="N166" s="132">
        <f>SUM(N164:O165)</f>
        <v>0</v>
      </c>
      <c r="O166" s="132"/>
      <c r="P166" s="132"/>
      <c r="Q166" s="132"/>
      <c r="R166" s="104"/>
      <c r="S166" s="105"/>
      <c r="T166" s="106"/>
      <c r="U166" s="117"/>
      <c r="V166" s="112" t="s">
        <v>70</v>
      </c>
      <c r="W166" s="113"/>
      <c r="X166" s="113"/>
      <c r="Y166" s="113"/>
      <c r="Z166" s="113"/>
      <c r="AA166" s="113"/>
      <c r="AB166" s="113"/>
      <c r="AC166" s="113"/>
      <c r="AD166" s="113"/>
      <c r="AE166" s="113"/>
      <c r="AF166" s="113"/>
      <c r="AG166" s="114"/>
      <c r="AH166" s="132">
        <f>SUM(AH164:AI165)</f>
        <v>0</v>
      </c>
      <c r="AI166" s="132"/>
      <c r="AJ166" s="132"/>
      <c r="AK166" s="132"/>
      <c r="AL166" s="104"/>
      <c r="AM166" s="105"/>
      <c r="AN166" s="106"/>
      <c r="AO166" s="67"/>
    </row>
    <row r="167" spans="1:41" ht="11.45" customHeight="1" x14ac:dyDescent="0.2">
      <c r="A167" s="66"/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  <c r="Z167" s="115"/>
      <c r="AA167" s="115"/>
      <c r="AB167" s="115"/>
      <c r="AC167" s="115"/>
      <c r="AD167" s="115"/>
      <c r="AE167" s="115"/>
      <c r="AF167" s="115"/>
      <c r="AG167" s="115"/>
      <c r="AH167" s="115"/>
      <c r="AI167" s="115"/>
      <c r="AJ167" s="115"/>
      <c r="AK167" s="115"/>
      <c r="AL167" s="115"/>
      <c r="AM167" s="115"/>
      <c r="AN167" s="115"/>
      <c r="AO167" s="67"/>
    </row>
    <row r="168" spans="1:41" ht="13.9" customHeight="1" x14ac:dyDescent="0.2">
      <c r="A168" s="66"/>
      <c r="B168" s="54" t="s">
        <v>86</v>
      </c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67"/>
    </row>
    <row r="169" spans="1:41" ht="15" customHeight="1" x14ac:dyDescent="0.2">
      <c r="A169" s="66"/>
      <c r="B169" s="133" t="s">
        <v>45</v>
      </c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3"/>
      <c r="T169" s="133"/>
      <c r="U169" s="133"/>
      <c r="V169" s="133"/>
      <c r="W169" s="133"/>
      <c r="X169" s="133"/>
      <c r="Y169" s="133"/>
      <c r="Z169" s="133"/>
      <c r="AA169" s="133"/>
      <c r="AB169" s="133"/>
      <c r="AC169" s="133"/>
      <c r="AD169" s="133"/>
      <c r="AE169" s="133"/>
      <c r="AF169" s="133"/>
      <c r="AG169" s="133"/>
      <c r="AH169" s="133"/>
      <c r="AI169" s="133"/>
      <c r="AJ169" s="133"/>
      <c r="AK169" s="133"/>
      <c r="AL169" s="133"/>
      <c r="AM169" s="133"/>
      <c r="AN169" s="133"/>
      <c r="AO169" s="67"/>
    </row>
    <row r="170" spans="1:41" ht="11.45" customHeight="1" x14ac:dyDescent="0.2">
      <c r="A170" s="66"/>
      <c r="B170" s="51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3"/>
      <c r="AO170" s="67"/>
    </row>
    <row r="171" spans="1:41" ht="18.600000000000001" customHeight="1" x14ac:dyDescent="0.2">
      <c r="A171" s="66"/>
      <c r="B171" s="54" t="s">
        <v>56</v>
      </c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116"/>
      <c r="V171" s="54" t="s">
        <v>56</v>
      </c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67"/>
    </row>
    <row r="172" spans="1:41" x14ac:dyDescent="0.2">
      <c r="A172" s="66"/>
      <c r="B172" s="56" t="s">
        <v>47</v>
      </c>
      <c r="C172" s="56"/>
      <c r="D172" s="56"/>
      <c r="E172" s="56" t="s">
        <v>48</v>
      </c>
      <c r="F172" s="56"/>
      <c r="G172" s="56"/>
      <c r="H172" s="9" t="s">
        <v>49</v>
      </c>
      <c r="I172" s="84"/>
      <c r="J172" s="84"/>
      <c r="K172" s="85"/>
      <c r="L172" s="56" t="s">
        <v>47</v>
      </c>
      <c r="M172" s="56"/>
      <c r="N172" s="56"/>
      <c r="O172" s="56" t="s">
        <v>48</v>
      </c>
      <c r="P172" s="56"/>
      <c r="Q172" s="56"/>
      <c r="R172" s="56" t="s">
        <v>49</v>
      </c>
      <c r="S172" s="56"/>
      <c r="T172" s="56"/>
      <c r="U172" s="117"/>
      <c r="V172" s="56" t="s">
        <v>47</v>
      </c>
      <c r="W172" s="56"/>
      <c r="X172" s="56"/>
      <c r="Y172" s="56" t="s">
        <v>48</v>
      </c>
      <c r="Z172" s="56"/>
      <c r="AA172" s="56"/>
      <c r="AB172" s="9" t="s">
        <v>49</v>
      </c>
      <c r="AC172" s="84"/>
      <c r="AD172" s="84"/>
      <c r="AE172" s="85"/>
      <c r="AF172" s="56" t="s">
        <v>47</v>
      </c>
      <c r="AG172" s="56"/>
      <c r="AH172" s="56"/>
      <c r="AI172" s="56" t="s">
        <v>48</v>
      </c>
      <c r="AJ172" s="56"/>
      <c r="AK172" s="56"/>
      <c r="AL172" s="56" t="s">
        <v>49</v>
      </c>
      <c r="AM172" s="56"/>
      <c r="AN172" s="56"/>
      <c r="AO172" s="67"/>
    </row>
    <row r="173" spans="1:41" x14ac:dyDescent="0.2">
      <c r="A173" s="66"/>
      <c r="B173" s="38"/>
      <c r="C173" s="38"/>
      <c r="D173" s="38"/>
      <c r="E173" s="38"/>
      <c r="F173" s="38"/>
      <c r="G173" s="38"/>
      <c r="H173" s="8">
        <f>IF(B173=0,0,DAYS360(B173,E173+1))</f>
        <v>0</v>
      </c>
      <c r="I173" s="86"/>
      <c r="J173" s="86"/>
      <c r="K173" s="87"/>
      <c r="L173" s="38"/>
      <c r="M173" s="38"/>
      <c r="N173" s="38"/>
      <c r="O173" s="38"/>
      <c r="P173" s="38"/>
      <c r="Q173" s="38"/>
      <c r="R173" s="55">
        <f t="shared" ref="R173:R182" si="32">IF(I173=0,0,DAYS360(I173,L173+1))</f>
        <v>0</v>
      </c>
      <c r="S173" s="55"/>
      <c r="T173" s="55"/>
      <c r="U173" s="117"/>
      <c r="V173" s="38"/>
      <c r="W173" s="38"/>
      <c r="X173" s="38"/>
      <c r="Y173" s="38"/>
      <c r="Z173" s="38"/>
      <c r="AA173" s="38"/>
      <c r="AB173" s="8">
        <f>IF(V173=0,0,DAYS360(V173,Y173+1))</f>
        <v>0</v>
      </c>
      <c r="AC173" s="86"/>
      <c r="AD173" s="86"/>
      <c r="AE173" s="87"/>
      <c r="AF173" s="38"/>
      <c r="AG173" s="38"/>
      <c r="AH173" s="38"/>
      <c r="AI173" s="38"/>
      <c r="AJ173" s="38"/>
      <c r="AK173" s="38"/>
      <c r="AL173" s="55">
        <f t="shared" ref="AL173:AL182" si="33">IF(AC173=0,0,DAYS360(AC173,AF173+1))</f>
        <v>0</v>
      </c>
      <c r="AM173" s="55"/>
      <c r="AN173" s="55"/>
      <c r="AO173" s="67"/>
    </row>
    <row r="174" spans="1:41" ht="11.45" customHeight="1" x14ac:dyDescent="0.2">
      <c r="A174" s="66"/>
      <c r="B174" s="38"/>
      <c r="C174" s="38"/>
      <c r="D174" s="38"/>
      <c r="E174" s="38"/>
      <c r="F174" s="38"/>
      <c r="G174" s="38"/>
      <c r="H174" s="8">
        <f t="shared" ref="H174:H182" si="34">IF(B174=0,0,DAYS360(B174,E174+1))</f>
        <v>0</v>
      </c>
      <c r="I174" s="86"/>
      <c r="J174" s="86"/>
      <c r="K174" s="87"/>
      <c r="L174" s="38"/>
      <c r="M174" s="38"/>
      <c r="N174" s="38"/>
      <c r="O174" s="38"/>
      <c r="P174" s="38"/>
      <c r="Q174" s="38"/>
      <c r="R174" s="55">
        <f t="shared" si="32"/>
        <v>0</v>
      </c>
      <c r="S174" s="55"/>
      <c r="T174" s="55"/>
      <c r="U174" s="117"/>
      <c r="V174" s="38"/>
      <c r="W174" s="38"/>
      <c r="X174" s="38"/>
      <c r="Y174" s="38"/>
      <c r="Z174" s="38"/>
      <c r="AA174" s="38"/>
      <c r="AB174" s="8">
        <f t="shared" ref="AB174:AB182" si="35">IF(V174=0,0,DAYS360(V174,Y174+1))</f>
        <v>0</v>
      </c>
      <c r="AC174" s="86"/>
      <c r="AD174" s="86"/>
      <c r="AE174" s="87"/>
      <c r="AF174" s="38"/>
      <c r="AG174" s="38"/>
      <c r="AH174" s="38"/>
      <c r="AI174" s="38"/>
      <c r="AJ174" s="38"/>
      <c r="AK174" s="38"/>
      <c r="AL174" s="55">
        <f t="shared" si="33"/>
        <v>0</v>
      </c>
      <c r="AM174" s="55"/>
      <c r="AN174" s="55"/>
      <c r="AO174" s="67"/>
    </row>
    <row r="175" spans="1:41" ht="11.45" customHeight="1" x14ac:dyDescent="0.2">
      <c r="A175" s="66"/>
      <c r="B175" s="38"/>
      <c r="C175" s="38"/>
      <c r="D175" s="38"/>
      <c r="E175" s="38"/>
      <c r="F175" s="38"/>
      <c r="G175" s="38"/>
      <c r="H175" s="8">
        <f t="shared" si="34"/>
        <v>0</v>
      </c>
      <c r="I175" s="86"/>
      <c r="J175" s="86"/>
      <c r="K175" s="87"/>
      <c r="L175" s="38"/>
      <c r="M175" s="38"/>
      <c r="N175" s="38"/>
      <c r="O175" s="38"/>
      <c r="P175" s="38"/>
      <c r="Q175" s="38"/>
      <c r="R175" s="55">
        <f t="shared" si="32"/>
        <v>0</v>
      </c>
      <c r="S175" s="55"/>
      <c r="T175" s="55"/>
      <c r="U175" s="117"/>
      <c r="V175" s="38"/>
      <c r="W175" s="38"/>
      <c r="X175" s="38"/>
      <c r="Y175" s="38"/>
      <c r="Z175" s="38"/>
      <c r="AA175" s="38"/>
      <c r="AB175" s="8">
        <f t="shared" si="35"/>
        <v>0</v>
      </c>
      <c r="AC175" s="86"/>
      <c r="AD175" s="86"/>
      <c r="AE175" s="87"/>
      <c r="AF175" s="38"/>
      <c r="AG175" s="38"/>
      <c r="AH175" s="38"/>
      <c r="AI175" s="38"/>
      <c r="AJ175" s="38"/>
      <c r="AK175" s="38"/>
      <c r="AL175" s="55">
        <f t="shared" si="33"/>
        <v>0</v>
      </c>
      <c r="AM175" s="55"/>
      <c r="AN175" s="55"/>
      <c r="AO175" s="67"/>
    </row>
    <row r="176" spans="1:41" ht="11.45" customHeight="1" x14ac:dyDescent="0.2">
      <c r="A176" s="66"/>
      <c r="B176" s="38"/>
      <c r="C176" s="38"/>
      <c r="D176" s="38"/>
      <c r="E176" s="38"/>
      <c r="F176" s="38"/>
      <c r="G176" s="38"/>
      <c r="H176" s="8">
        <f t="shared" si="34"/>
        <v>0</v>
      </c>
      <c r="I176" s="86"/>
      <c r="J176" s="86"/>
      <c r="K176" s="87"/>
      <c r="L176" s="38"/>
      <c r="M176" s="38"/>
      <c r="N176" s="38"/>
      <c r="O176" s="38"/>
      <c r="P176" s="38"/>
      <c r="Q176" s="38"/>
      <c r="R176" s="55">
        <f t="shared" si="32"/>
        <v>0</v>
      </c>
      <c r="S176" s="55"/>
      <c r="T176" s="55"/>
      <c r="U176" s="117"/>
      <c r="V176" s="38"/>
      <c r="W176" s="38"/>
      <c r="X176" s="38"/>
      <c r="Y176" s="38"/>
      <c r="Z176" s="38"/>
      <c r="AA176" s="38"/>
      <c r="AB176" s="8">
        <f t="shared" si="35"/>
        <v>0</v>
      </c>
      <c r="AC176" s="86"/>
      <c r="AD176" s="86"/>
      <c r="AE176" s="87"/>
      <c r="AF176" s="38"/>
      <c r="AG176" s="38"/>
      <c r="AH176" s="38"/>
      <c r="AI176" s="38"/>
      <c r="AJ176" s="38"/>
      <c r="AK176" s="38"/>
      <c r="AL176" s="55">
        <f t="shared" si="33"/>
        <v>0</v>
      </c>
      <c r="AM176" s="55"/>
      <c r="AN176" s="55"/>
      <c r="AO176" s="67"/>
    </row>
    <row r="177" spans="1:41" ht="11.45" customHeight="1" x14ac:dyDescent="0.2">
      <c r="A177" s="66"/>
      <c r="B177" s="38"/>
      <c r="C177" s="38"/>
      <c r="D177" s="38"/>
      <c r="E177" s="38"/>
      <c r="F177" s="38"/>
      <c r="G177" s="38"/>
      <c r="H177" s="8">
        <f t="shared" si="34"/>
        <v>0</v>
      </c>
      <c r="I177" s="86"/>
      <c r="J177" s="86"/>
      <c r="K177" s="87"/>
      <c r="L177" s="38"/>
      <c r="M177" s="38"/>
      <c r="N177" s="38"/>
      <c r="O177" s="38"/>
      <c r="P177" s="38"/>
      <c r="Q177" s="38"/>
      <c r="R177" s="55">
        <f t="shared" si="32"/>
        <v>0</v>
      </c>
      <c r="S177" s="55"/>
      <c r="T177" s="55"/>
      <c r="U177" s="117"/>
      <c r="V177" s="38"/>
      <c r="W177" s="38"/>
      <c r="X177" s="38"/>
      <c r="Y177" s="38"/>
      <c r="Z177" s="38"/>
      <c r="AA177" s="38"/>
      <c r="AB177" s="8">
        <f t="shared" si="35"/>
        <v>0</v>
      </c>
      <c r="AC177" s="86"/>
      <c r="AD177" s="86"/>
      <c r="AE177" s="87"/>
      <c r="AF177" s="38"/>
      <c r="AG177" s="38"/>
      <c r="AH177" s="38"/>
      <c r="AI177" s="38"/>
      <c r="AJ177" s="38"/>
      <c r="AK177" s="38"/>
      <c r="AL177" s="55">
        <f t="shared" si="33"/>
        <v>0</v>
      </c>
      <c r="AM177" s="55"/>
      <c r="AN177" s="55"/>
      <c r="AO177" s="67"/>
    </row>
    <row r="178" spans="1:41" ht="11.45" customHeight="1" x14ac:dyDescent="0.2">
      <c r="A178" s="66"/>
      <c r="B178" s="38"/>
      <c r="C178" s="38"/>
      <c r="D178" s="38"/>
      <c r="E178" s="38"/>
      <c r="F178" s="38"/>
      <c r="G178" s="38"/>
      <c r="H178" s="8">
        <f t="shared" si="34"/>
        <v>0</v>
      </c>
      <c r="I178" s="86"/>
      <c r="J178" s="86"/>
      <c r="K178" s="87"/>
      <c r="L178" s="38"/>
      <c r="M178" s="38"/>
      <c r="N178" s="38"/>
      <c r="O178" s="38"/>
      <c r="P178" s="38"/>
      <c r="Q178" s="38"/>
      <c r="R178" s="55">
        <f t="shared" si="32"/>
        <v>0</v>
      </c>
      <c r="S178" s="55"/>
      <c r="T178" s="55"/>
      <c r="U178" s="117"/>
      <c r="V178" s="38"/>
      <c r="W178" s="38"/>
      <c r="X178" s="38"/>
      <c r="Y178" s="38"/>
      <c r="Z178" s="38"/>
      <c r="AA178" s="38"/>
      <c r="AB178" s="8">
        <f t="shared" si="35"/>
        <v>0</v>
      </c>
      <c r="AC178" s="86"/>
      <c r="AD178" s="86"/>
      <c r="AE178" s="87"/>
      <c r="AF178" s="38"/>
      <c r="AG178" s="38"/>
      <c r="AH178" s="38"/>
      <c r="AI178" s="38"/>
      <c r="AJ178" s="38"/>
      <c r="AK178" s="38"/>
      <c r="AL178" s="55">
        <f t="shared" si="33"/>
        <v>0</v>
      </c>
      <c r="AM178" s="55"/>
      <c r="AN178" s="55"/>
      <c r="AO178" s="67"/>
    </row>
    <row r="179" spans="1:41" ht="11.45" customHeight="1" x14ac:dyDescent="0.2">
      <c r="A179" s="66"/>
      <c r="B179" s="38"/>
      <c r="C179" s="38"/>
      <c r="D179" s="38"/>
      <c r="E179" s="38"/>
      <c r="F179" s="38"/>
      <c r="G179" s="38"/>
      <c r="H179" s="8">
        <f t="shared" si="34"/>
        <v>0</v>
      </c>
      <c r="I179" s="86"/>
      <c r="J179" s="86"/>
      <c r="K179" s="87"/>
      <c r="L179" s="38"/>
      <c r="M179" s="38"/>
      <c r="N179" s="38"/>
      <c r="O179" s="38"/>
      <c r="P179" s="38"/>
      <c r="Q179" s="38"/>
      <c r="R179" s="55">
        <f t="shared" si="32"/>
        <v>0</v>
      </c>
      <c r="S179" s="55"/>
      <c r="T179" s="55"/>
      <c r="U179" s="117"/>
      <c r="V179" s="38"/>
      <c r="W179" s="38"/>
      <c r="X179" s="38"/>
      <c r="Y179" s="38"/>
      <c r="Z179" s="38"/>
      <c r="AA179" s="38"/>
      <c r="AB179" s="8">
        <f t="shared" si="35"/>
        <v>0</v>
      </c>
      <c r="AC179" s="86"/>
      <c r="AD179" s="86"/>
      <c r="AE179" s="87"/>
      <c r="AF179" s="38"/>
      <c r="AG179" s="38"/>
      <c r="AH179" s="38"/>
      <c r="AI179" s="38"/>
      <c r="AJ179" s="38"/>
      <c r="AK179" s="38"/>
      <c r="AL179" s="55">
        <f t="shared" si="33"/>
        <v>0</v>
      </c>
      <c r="AM179" s="55"/>
      <c r="AN179" s="55"/>
      <c r="AO179" s="67"/>
    </row>
    <row r="180" spans="1:41" ht="11.45" customHeight="1" x14ac:dyDescent="0.2">
      <c r="A180" s="66"/>
      <c r="B180" s="38"/>
      <c r="C180" s="38"/>
      <c r="D180" s="38"/>
      <c r="E180" s="38"/>
      <c r="F180" s="38"/>
      <c r="G180" s="38"/>
      <c r="H180" s="8">
        <f t="shared" si="34"/>
        <v>0</v>
      </c>
      <c r="I180" s="86"/>
      <c r="J180" s="86"/>
      <c r="K180" s="87"/>
      <c r="L180" s="38"/>
      <c r="M180" s="38"/>
      <c r="N180" s="38"/>
      <c r="O180" s="38"/>
      <c r="P180" s="38"/>
      <c r="Q180" s="38"/>
      <c r="R180" s="55">
        <f t="shared" si="32"/>
        <v>0</v>
      </c>
      <c r="S180" s="55"/>
      <c r="T180" s="55"/>
      <c r="U180" s="117"/>
      <c r="V180" s="38"/>
      <c r="W180" s="38"/>
      <c r="X180" s="38"/>
      <c r="Y180" s="38"/>
      <c r="Z180" s="38"/>
      <c r="AA180" s="38"/>
      <c r="AB180" s="8">
        <f t="shared" si="35"/>
        <v>0</v>
      </c>
      <c r="AC180" s="86"/>
      <c r="AD180" s="86"/>
      <c r="AE180" s="87"/>
      <c r="AF180" s="38"/>
      <c r="AG180" s="38"/>
      <c r="AH180" s="38"/>
      <c r="AI180" s="38"/>
      <c r="AJ180" s="38"/>
      <c r="AK180" s="38"/>
      <c r="AL180" s="55">
        <f t="shared" si="33"/>
        <v>0</v>
      </c>
      <c r="AM180" s="55"/>
      <c r="AN180" s="55"/>
      <c r="AO180" s="67"/>
    </row>
    <row r="181" spans="1:41" ht="11.45" customHeight="1" x14ac:dyDescent="0.2">
      <c r="A181" s="66"/>
      <c r="B181" s="38"/>
      <c r="C181" s="38"/>
      <c r="D181" s="38"/>
      <c r="E181" s="38"/>
      <c r="F181" s="38"/>
      <c r="G181" s="38"/>
      <c r="H181" s="8">
        <f t="shared" si="34"/>
        <v>0</v>
      </c>
      <c r="I181" s="86"/>
      <c r="J181" s="86"/>
      <c r="K181" s="87"/>
      <c r="L181" s="38"/>
      <c r="M181" s="38"/>
      <c r="N181" s="38"/>
      <c r="O181" s="38"/>
      <c r="P181" s="38"/>
      <c r="Q181" s="38"/>
      <c r="R181" s="55">
        <f t="shared" si="32"/>
        <v>0</v>
      </c>
      <c r="S181" s="55"/>
      <c r="T181" s="55"/>
      <c r="U181" s="117"/>
      <c r="V181" s="38"/>
      <c r="W181" s="38"/>
      <c r="X181" s="38"/>
      <c r="Y181" s="38"/>
      <c r="Z181" s="38"/>
      <c r="AA181" s="38"/>
      <c r="AB181" s="8">
        <f t="shared" si="35"/>
        <v>0</v>
      </c>
      <c r="AC181" s="86"/>
      <c r="AD181" s="86"/>
      <c r="AE181" s="87"/>
      <c r="AF181" s="38"/>
      <c r="AG181" s="38"/>
      <c r="AH181" s="38"/>
      <c r="AI181" s="38"/>
      <c r="AJ181" s="38"/>
      <c r="AK181" s="38"/>
      <c r="AL181" s="55">
        <f t="shared" si="33"/>
        <v>0</v>
      </c>
      <c r="AM181" s="55"/>
      <c r="AN181" s="55"/>
      <c r="AO181" s="67"/>
    </row>
    <row r="182" spans="1:41" ht="11.45" customHeight="1" x14ac:dyDescent="0.2">
      <c r="A182" s="66"/>
      <c r="B182" s="38"/>
      <c r="C182" s="38"/>
      <c r="D182" s="38"/>
      <c r="E182" s="38"/>
      <c r="F182" s="38"/>
      <c r="G182" s="38"/>
      <c r="H182" s="8">
        <f t="shared" si="34"/>
        <v>0</v>
      </c>
      <c r="I182" s="88"/>
      <c r="J182" s="88"/>
      <c r="K182" s="89"/>
      <c r="L182" s="38"/>
      <c r="M182" s="38"/>
      <c r="N182" s="38"/>
      <c r="O182" s="38"/>
      <c r="P182" s="38"/>
      <c r="Q182" s="38"/>
      <c r="R182" s="55">
        <f t="shared" si="32"/>
        <v>0</v>
      </c>
      <c r="S182" s="55"/>
      <c r="T182" s="55"/>
      <c r="U182" s="117"/>
      <c r="V182" s="38"/>
      <c r="W182" s="38"/>
      <c r="X182" s="38"/>
      <c r="Y182" s="38"/>
      <c r="Z182" s="38"/>
      <c r="AA182" s="38"/>
      <c r="AB182" s="8">
        <f t="shared" si="35"/>
        <v>0</v>
      </c>
      <c r="AC182" s="88"/>
      <c r="AD182" s="88"/>
      <c r="AE182" s="89"/>
      <c r="AF182" s="38"/>
      <c r="AG182" s="38"/>
      <c r="AH182" s="38"/>
      <c r="AI182" s="38"/>
      <c r="AJ182" s="38"/>
      <c r="AK182" s="38"/>
      <c r="AL182" s="55">
        <f t="shared" si="33"/>
        <v>0</v>
      </c>
      <c r="AM182" s="55"/>
      <c r="AN182" s="55"/>
      <c r="AO182" s="67"/>
    </row>
    <row r="183" spans="1:41" ht="11.45" customHeight="1" x14ac:dyDescent="0.2">
      <c r="A183" s="66"/>
      <c r="B183" s="97" t="s">
        <v>55</v>
      </c>
      <c r="C183" s="97"/>
      <c r="D183" s="97"/>
      <c r="E183" s="97"/>
      <c r="F183" s="97"/>
      <c r="G183" s="97"/>
      <c r="H183" s="97"/>
      <c r="I183" s="39">
        <f>INT(SUM(H173:H182,R173:T182,AL173:AN182)/30)</f>
        <v>0</v>
      </c>
      <c r="J183" s="40"/>
      <c r="K183" s="41"/>
      <c r="L183" s="97" t="s">
        <v>3</v>
      </c>
      <c r="M183" s="97"/>
      <c r="N183" s="92">
        <f>I183*0.05</f>
        <v>0</v>
      </c>
      <c r="O183" s="92"/>
      <c r="P183" s="92"/>
      <c r="Q183" s="92"/>
      <c r="R183" s="98"/>
      <c r="S183" s="99"/>
      <c r="T183" s="100"/>
      <c r="U183" s="117"/>
      <c r="V183" s="90" t="s">
        <v>59</v>
      </c>
      <c r="W183" s="111"/>
      <c r="X183" s="111"/>
      <c r="Y183" s="111"/>
      <c r="Z183" s="111"/>
      <c r="AA183" s="111"/>
      <c r="AB183" s="91"/>
      <c r="AC183" s="39">
        <f>INT(SUM(AB173:AB182,AL173:AN182,)/30)</f>
        <v>0</v>
      </c>
      <c r="AD183" s="40"/>
      <c r="AE183" s="41"/>
      <c r="AF183" s="90" t="s">
        <v>3</v>
      </c>
      <c r="AG183" s="91"/>
      <c r="AH183" s="92">
        <f>AC183*0.05</f>
        <v>0</v>
      </c>
      <c r="AI183" s="92"/>
      <c r="AJ183" s="92"/>
      <c r="AK183" s="92"/>
      <c r="AL183" s="98"/>
      <c r="AM183" s="99"/>
      <c r="AN183" s="100"/>
      <c r="AO183" s="67"/>
    </row>
    <row r="184" spans="1:41" ht="11.45" customHeight="1" x14ac:dyDescent="0.2">
      <c r="A184" s="66"/>
      <c r="B184" s="97" t="s">
        <v>57</v>
      </c>
      <c r="C184" s="97"/>
      <c r="D184" s="97"/>
      <c r="E184" s="97"/>
      <c r="F184" s="97"/>
      <c r="G184" s="97"/>
      <c r="H184" s="97"/>
      <c r="I184" s="39">
        <f>SUM(H173:H182,R173:T182,)-I183*30</f>
        <v>0</v>
      </c>
      <c r="J184" s="40"/>
      <c r="K184" s="41"/>
      <c r="L184" s="90" t="s">
        <v>3</v>
      </c>
      <c r="M184" s="91"/>
      <c r="N184" s="92">
        <f>IF(I184&gt;15,0.05,0)</f>
        <v>0</v>
      </c>
      <c r="O184" s="92"/>
      <c r="P184" s="92"/>
      <c r="Q184" s="92"/>
      <c r="R184" s="101"/>
      <c r="S184" s="102"/>
      <c r="T184" s="103"/>
      <c r="U184" s="117"/>
      <c r="V184" s="90" t="s">
        <v>60</v>
      </c>
      <c r="W184" s="111"/>
      <c r="X184" s="111"/>
      <c r="Y184" s="111"/>
      <c r="Z184" s="111"/>
      <c r="AA184" s="111"/>
      <c r="AB184" s="91"/>
      <c r="AC184" s="39">
        <f>SUM(AB173:AB182,AL173:AN182)-AC183*30</f>
        <v>0</v>
      </c>
      <c r="AD184" s="40"/>
      <c r="AE184" s="41"/>
      <c r="AF184" s="90" t="s">
        <v>3</v>
      </c>
      <c r="AG184" s="91"/>
      <c r="AH184" s="92">
        <f>IF(AC184&gt;15,0.05,0)</f>
        <v>0</v>
      </c>
      <c r="AI184" s="92"/>
      <c r="AJ184" s="92"/>
      <c r="AK184" s="92"/>
      <c r="AL184" s="101"/>
      <c r="AM184" s="102"/>
      <c r="AN184" s="103"/>
      <c r="AO184" s="67"/>
    </row>
    <row r="185" spans="1:41" ht="11.45" customHeight="1" x14ac:dyDescent="0.2">
      <c r="A185" s="66"/>
      <c r="B185" s="112" t="s">
        <v>68</v>
      </c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4"/>
      <c r="N185" s="121">
        <f>SUM(N183:O184)</f>
        <v>0</v>
      </c>
      <c r="O185" s="121"/>
      <c r="P185" s="121"/>
      <c r="Q185" s="121"/>
      <c r="R185" s="104"/>
      <c r="S185" s="105"/>
      <c r="T185" s="106"/>
      <c r="U185" s="117"/>
      <c r="V185" s="122" t="s">
        <v>67</v>
      </c>
      <c r="W185" s="123"/>
      <c r="X185" s="123"/>
      <c r="Y185" s="123"/>
      <c r="Z185" s="123"/>
      <c r="AA185" s="123"/>
      <c r="AB185" s="123"/>
      <c r="AC185" s="123"/>
      <c r="AD185" s="123"/>
      <c r="AE185" s="123"/>
      <c r="AF185" s="123"/>
      <c r="AG185" s="124"/>
      <c r="AH185" s="121">
        <f>SUM(AH183:AI184)</f>
        <v>0</v>
      </c>
      <c r="AI185" s="121"/>
      <c r="AJ185" s="121"/>
      <c r="AK185" s="121"/>
      <c r="AL185" s="104"/>
      <c r="AM185" s="105"/>
      <c r="AN185" s="106"/>
      <c r="AO185" s="67"/>
    </row>
    <row r="186" spans="1:41" ht="11.45" customHeight="1" x14ac:dyDescent="0.2">
      <c r="A186" s="66"/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51"/>
      <c r="U186" s="117"/>
      <c r="V186" s="53"/>
      <c r="W186" s="125"/>
      <c r="X186" s="125"/>
      <c r="Y186" s="125"/>
      <c r="Z186" s="125"/>
      <c r="AA186" s="125"/>
      <c r="AB186" s="125"/>
      <c r="AC186" s="125"/>
      <c r="AD186" s="125"/>
      <c r="AE186" s="125"/>
      <c r="AF186" s="125"/>
      <c r="AG186" s="125"/>
      <c r="AH186" s="125"/>
      <c r="AI186" s="125"/>
      <c r="AJ186" s="125"/>
      <c r="AK186" s="125"/>
      <c r="AL186" s="125"/>
      <c r="AM186" s="125"/>
      <c r="AN186" s="125"/>
      <c r="AO186" s="67"/>
    </row>
    <row r="187" spans="1:41" ht="18.600000000000001" customHeight="1" x14ac:dyDescent="0.2">
      <c r="A187" s="66"/>
      <c r="B187" s="54" t="s">
        <v>61</v>
      </c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117"/>
      <c r="V187" s="54" t="s">
        <v>62</v>
      </c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67"/>
    </row>
    <row r="188" spans="1:41" x14ac:dyDescent="0.2">
      <c r="A188" s="66"/>
      <c r="B188" s="56" t="s">
        <v>47</v>
      </c>
      <c r="C188" s="56"/>
      <c r="D188" s="56"/>
      <c r="E188" s="56" t="s">
        <v>48</v>
      </c>
      <c r="F188" s="56"/>
      <c r="G188" s="56"/>
      <c r="H188" s="9" t="s">
        <v>49</v>
      </c>
      <c r="I188" s="84"/>
      <c r="J188" s="84"/>
      <c r="K188" s="85"/>
      <c r="L188" s="56" t="s">
        <v>47</v>
      </c>
      <c r="M188" s="56"/>
      <c r="N188" s="56"/>
      <c r="O188" s="56" t="s">
        <v>48</v>
      </c>
      <c r="P188" s="56"/>
      <c r="Q188" s="56"/>
      <c r="R188" s="56" t="s">
        <v>49</v>
      </c>
      <c r="S188" s="56"/>
      <c r="T188" s="56"/>
      <c r="U188" s="117"/>
      <c r="V188" s="56" t="s">
        <v>47</v>
      </c>
      <c r="W188" s="56"/>
      <c r="X188" s="56"/>
      <c r="Y188" s="56" t="s">
        <v>48</v>
      </c>
      <c r="Z188" s="56"/>
      <c r="AA188" s="56"/>
      <c r="AB188" s="9" t="s">
        <v>49</v>
      </c>
      <c r="AC188" s="84"/>
      <c r="AD188" s="84"/>
      <c r="AE188" s="85"/>
      <c r="AF188" s="56" t="s">
        <v>47</v>
      </c>
      <c r="AG188" s="56"/>
      <c r="AH188" s="56"/>
      <c r="AI188" s="56" t="s">
        <v>48</v>
      </c>
      <c r="AJ188" s="56"/>
      <c r="AK188" s="56"/>
      <c r="AL188" s="56" t="s">
        <v>49</v>
      </c>
      <c r="AM188" s="56"/>
      <c r="AN188" s="56"/>
      <c r="AO188" s="67"/>
    </row>
    <row r="189" spans="1:41" x14ac:dyDescent="0.2">
      <c r="A189" s="66"/>
      <c r="B189" s="38"/>
      <c r="C189" s="38"/>
      <c r="D189" s="38"/>
      <c r="E189" s="38"/>
      <c r="F189" s="38"/>
      <c r="G189" s="38"/>
      <c r="H189" s="8">
        <f>IF(B189=0,0,DAYS360(B189,E189+1))</f>
        <v>0</v>
      </c>
      <c r="I189" s="86"/>
      <c r="J189" s="86"/>
      <c r="K189" s="87"/>
      <c r="L189" s="38"/>
      <c r="M189" s="38"/>
      <c r="N189" s="38"/>
      <c r="O189" s="38"/>
      <c r="P189" s="38"/>
      <c r="Q189" s="38"/>
      <c r="R189" s="126">
        <f t="shared" ref="R189:R198" si="36">IF(I189=0,0,DAYS360(I189,L189+1))</f>
        <v>0</v>
      </c>
      <c r="S189" s="126"/>
      <c r="T189" s="126"/>
      <c r="U189" s="117"/>
      <c r="V189" s="38"/>
      <c r="W189" s="38"/>
      <c r="X189" s="38"/>
      <c r="Y189" s="38"/>
      <c r="Z189" s="38"/>
      <c r="AA189" s="38"/>
      <c r="AB189" s="8">
        <f>IF(V189=0,0,DAYS360(V189,Y189+1))</f>
        <v>0</v>
      </c>
      <c r="AC189" s="86"/>
      <c r="AD189" s="86"/>
      <c r="AE189" s="87"/>
      <c r="AF189" s="38"/>
      <c r="AG189" s="38"/>
      <c r="AH189" s="38"/>
      <c r="AI189" s="38"/>
      <c r="AJ189" s="38"/>
      <c r="AK189" s="38"/>
      <c r="AL189" s="55">
        <f t="shared" ref="AL189:AL198" si="37">IF(AC189=0,0,DAYS360(AC189,AF189+1))</f>
        <v>0</v>
      </c>
      <c r="AM189" s="55"/>
      <c r="AN189" s="55"/>
      <c r="AO189" s="67"/>
    </row>
    <row r="190" spans="1:41" ht="11.45" customHeight="1" x14ac:dyDescent="0.2">
      <c r="A190" s="66"/>
      <c r="B190" s="38"/>
      <c r="C190" s="38"/>
      <c r="D190" s="38"/>
      <c r="E190" s="38"/>
      <c r="F190" s="38"/>
      <c r="G190" s="38"/>
      <c r="H190" s="8">
        <f t="shared" ref="H190:H198" si="38">IF(B190=0,0,DAYS360(B190,E190+1))</f>
        <v>0</v>
      </c>
      <c r="I190" s="86"/>
      <c r="J190" s="86"/>
      <c r="K190" s="87"/>
      <c r="L190" s="38"/>
      <c r="M190" s="38"/>
      <c r="N190" s="38"/>
      <c r="O190" s="38"/>
      <c r="P190" s="38"/>
      <c r="Q190" s="38"/>
      <c r="R190" s="126">
        <f t="shared" si="36"/>
        <v>0</v>
      </c>
      <c r="S190" s="126"/>
      <c r="T190" s="126"/>
      <c r="U190" s="117"/>
      <c r="V190" s="38"/>
      <c r="W190" s="38"/>
      <c r="X190" s="38"/>
      <c r="Y190" s="38"/>
      <c r="Z190" s="38"/>
      <c r="AA190" s="38"/>
      <c r="AB190" s="8">
        <f t="shared" ref="AB190:AB198" si="39">IF(V190=0,0,DAYS360(V190,Y190+1))</f>
        <v>0</v>
      </c>
      <c r="AC190" s="86"/>
      <c r="AD190" s="86"/>
      <c r="AE190" s="87"/>
      <c r="AF190" s="38"/>
      <c r="AG190" s="38"/>
      <c r="AH190" s="38"/>
      <c r="AI190" s="38"/>
      <c r="AJ190" s="38"/>
      <c r="AK190" s="38"/>
      <c r="AL190" s="55">
        <f t="shared" si="37"/>
        <v>0</v>
      </c>
      <c r="AM190" s="55"/>
      <c r="AN190" s="55"/>
      <c r="AO190" s="67"/>
    </row>
    <row r="191" spans="1:41" ht="11.45" customHeight="1" x14ac:dyDescent="0.2">
      <c r="A191" s="66"/>
      <c r="B191" s="38"/>
      <c r="C191" s="38"/>
      <c r="D191" s="38"/>
      <c r="E191" s="38"/>
      <c r="F191" s="38"/>
      <c r="G191" s="38"/>
      <c r="H191" s="8">
        <f t="shared" si="38"/>
        <v>0</v>
      </c>
      <c r="I191" s="86"/>
      <c r="J191" s="86"/>
      <c r="K191" s="87"/>
      <c r="L191" s="38"/>
      <c r="M191" s="38"/>
      <c r="N191" s="38"/>
      <c r="O191" s="38"/>
      <c r="P191" s="38"/>
      <c r="Q191" s="38"/>
      <c r="R191" s="126">
        <f t="shared" si="36"/>
        <v>0</v>
      </c>
      <c r="S191" s="126"/>
      <c r="T191" s="126"/>
      <c r="U191" s="117"/>
      <c r="V191" s="38"/>
      <c r="W191" s="38"/>
      <c r="X191" s="38"/>
      <c r="Y191" s="38"/>
      <c r="Z191" s="38"/>
      <c r="AA191" s="38"/>
      <c r="AB191" s="8">
        <f t="shared" si="39"/>
        <v>0</v>
      </c>
      <c r="AC191" s="86"/>
      <c r="AD191" s="86"/>
      <c r="AE191" s="87"/>
      <c r="AF191" s="38"/>
      <c r="AG191" s="38"/>
      <c r="AH191" s="38"/>
      <c r="AI191" s="38"/>
      <c r="AJ191" s="38"/>
      <c r="AK191" s="38"/>
      <c r="AL191" s="55">
        <f t="shared" si="37"/>
        <v>0</v>
      </c>
      <c r="AM191" s="55"/>
      <c r="AN191" s="55"/>
      <c r="AO191" s="67"/>
    </row>
    <row r="192" spans="1:41" ht="11.45" customHeight="1" x14ac:dyDescent="0.2">
      <c r="A192" s="66"/>
      <c r="B192" s="38"/>
      <c r="C192" s="38"/>
      <c r="D192" s="38"/>
      <c r="E192" s="38"/>
      <c r="F192" s="38"/>
      <c r="G192" s="38"/>
      <c r="H192" s="8">
        <f t="shared" si="38"/>
        <v>0</v>
      </c>
      <c r="I192" s="86"/>
      <c r="J192" s="86"/>
      <c r="K192" s="87"/>
      <c r="L192" s="38"/>
      <c r="M192" s="38"/>
      <c r="N192" s="38"/>
      <c r="O192" s="38"/>
      <c r="P192" s="38"/>
      <c r="Q192" s="38"/>
      <c r="R192" s="126">
        <f t="shared" si="36"/>
        <v>0</v>
      </c>
      <c r="S192" s="126"/>
      <c r="T192" s="126"/>
      <c r="U192" s="117"/>
      <c r="V192" s="38"/>
      <c r="W192" s="38"/>
      <c r="X192" s="38"/>
      <c r="Y192" s="38"/>
      <c r="Z192" s="38"/>
      <c r="AA192" s="38"/>
      <c r="AB192" s="8">
        <f t="shared" si="39"/>
        <v>0</v>
      </c>
      <c r="AC192" s="86"/>
      <c r="AD192" s="86"/>
      <c r="AE192" s="87"/>
      <c r="AF192" s="38"/>
      <c r="AG192" s="38"/>
      <c r="AH192" s="38"/>
      <c r="AI192" s="38"/>
      <c r="AJ192" s="38"/>
      <c r="AK192" s="38"/>
      <c r="AL192" s="55">
        <f t="shared" si="37"/>
        <v>0</v>
      </c>
      <c r="AM192" s="55"/>
      <c r="AN192" s="55"/>
      <c r="AO192" s="67"/>
    </row>
    <row r="193" spans="1:41" ht="11.45" customHeight="1" x14ac:dyDescent="0.2">
      <c r="A193" s="66"/>
      <c r="B193" s="38"/>
      <c r="C193" s="38"/>
      <c r="D193" s="38"/>
      <c r="E193" s="38"/>
      <c r="F193" s="38"/>
      <c r="G193" s="38"/>
      <c r="H193" s="8">
        <f t="shared" si="38"/>
        <v>0</v>
      </c>
      <c r="I193" s="86"/>
      <c r="J193" s="86"/>
      <c r="K193" s="87"/>
      <c r="L193" s="38"/>
      <c r="M193" s="38"/>
      <c r="N193" s="38"/>
      <c r="O193" s="38"/>
      <c r="P193" s="38"/>
      <c r="Q193" s="38"/>
      <c r="R193" s="126">
        <f t="shared" si="36"/>
        <v>0</v>
      </c>
      <c r="S193" s="126"/>
      <c r="T193" s="126"/>
      <c r="U193" s="117"/>
      <c r="V193" s="38"/>
      <c r="W193" s="38"/>
      <c r="X193" s="38"/>
      <c r="Y193" s="38"/>
      <c r="Z193" s="38"/>
      <c r="AA193" s="38"/>
      <c r="AB193" s="8">
        <f t="shared" si="39"/>
        <v>0</v>
      </c>
      <c r="AC193" s="86"/>
      <c r="AD193" s="86"/>
      <c r="AE193" s="87"/>
      <c r="AF193" s="38"/>
      <c r="AG193" s="38"/>
      <c r="AH193" s="38"/>
      <c r="AI193" s="38"/>
      <c r="AJ193" s="38"/>
      <c r="AK193" s="38"/>
      <c r="AL193" s="55">
        <f t="shared" si="37"/>
        <v>0</v>
      </c>
      <c r="AM193" s="55"/>
      <c r="AN193" s="55"/>
      <c r="AO193" s="67"/>
    </row>
    <row r="194" spans="1:41" ht="11.45" customHeight="1" x14ac:dyDescent="0.2">
      <c r="A194" s="66"/>
      <c r="B194" s="38"/>
      <c r="C194" s="38"/>
      <c r="D194" s="38"/>
      <c r="E194" s="38"/>
      <c r="F194" s="38"/>
      <c r="G194" s="38"/>
      <c r="H194" s="8">
        <f t="shared" si="38"/>
        <v>0</v>
      </c>
      <c r="I194" s="86"/>
      <c r="J194" s="86"/>
      <c r="K194" s="87"/>
      <c r="L194" s="38"/>
      <c r="M194" s="38"/>
      <c r="N194" s="38"/>
      <c r="O194" s="38"/>
      <c r="P194" s="38"/>
      <c r="Q194" s="38"/>
      <c r="R194" s="126">
        <f t="shared" si="36"/>
        <v>0</v>
      </c>
      <c r="S194" s="126"/>
      <c r="T194" s="126"/>
      <c r="U194" s="117"/>
      <c r="V194" s="38"/>
      <c r="W194" s="38"/>
      <c r="X194" s="38"/>
      <c r="Y194" s="38"/>
      <c r="Z194" s="38"/>
      <c r="AA194" s="38"/>
      <c r="AB194" s="8">
        <f t="shared" si="39"/>
        <v>0</v>
      </c>
      <c r="AC194" s="86"/>
      <c r="AD194" s="86"/>
      <c r="AE194" s="87"/>
      <c r="AF194" s="38"/>
      <c r="AG194" s="38"/>
      <c r="AH194" s="38"/>
      <c r="AI194" s="38"/>
      <c r="AJ194" s="38"/>
      <c r="AK194" s="38"/>
      <c r="AL194" s="55">
        <f t="shared" si="37"/>
        <v>0</v>
      </c>
      <c r="AM194" s="55"/>
      <c r="AN194" s="55"/>
      <c r="AO194" s="67"/>
    </row>
    <row r="195" spans="1:41" ht="11.45" customHeight="1" x14ac:dyDescent="0.2">
      <c r="A195" s="66"/>
      <c r="B195" s="38"/>
      <c r="C195" s="38"/>
      <c r="D195" s="38"/>
      <c r="E195" s="38"/>
      <c r="F195" s="38"/>
      <c r="G195" s="38"/>
      <c r="H195" s="8">
        <f t="shared" si="38"/>
        <v>0</v>
      </c>
      <c r="I195" s="86"/>
      <c r="J195" s="86"/>
      <c r="K195" s="87"/>
      <c r="L195" s="38"/>
      <c r="M195" s="38"/>
      <c r="N195" s="38"/>
      <c r="O195" s="38"/>
      <c r="P195" s="38"/>
      <c r="Q195" s="38"/>
      <c r="R195" s="126">
        <f t="shared" si="36"/>
        <v>0</v>
      </c>
      <c r="S195" s="126"/>
      <c r="T195" s="126"/>
      <c r="U195" s="117"/>
      <c r="V195" s="38"/>
      <c r="W195" s="38"/>
      <c r="X195" s="38"/>
      <c r="Y195" s="38"/>
      <c r="Z195" s="38"/>
      <c r="AA195" s="38"/>
      <c r="AB195" s="8">
        <f t="shared" si="39"/>
        <v>0</v>
      </c>
      <c r="AC195" s="86"/>
      <c r="AD195" s="86"/>
      <c r="AE195" s="87"/>
      <c r="AF195" s="38"/>
      <c r="AG195" s="38"/>
      <c r="AH195" s="38"/>
      <c r="AI195" s="38"/>
      <c r="AJ195" s="38"/>
      <c r="AK195" s="38"/>
      <c r="AL195" s="55">
        <f t="shared" si="37"/>
        <v>0</v>
      </c>
      <c r="AM195" s="55"/>
      <c r="AN195" s="55"/>
      <c r="AO195" s="67"/>
    </row>
    <row r="196" spans="1:41" ht="11.45" customHeight="1" x14ac:dyDescent="0.2">
      <c r="A196" s="66"/>
      <c r="B196" s="38"/>
      <c r="C196" s="38"/>
      <c r="D196" s="38"/>
      <c r="E196" s="38"/>
      <c r="F196" s="38"/>
      <c r="G196" s="38"/>
      <c r="H196" s="8">
        <f t="shared" si="38"/>
        <v>0</v>
      </c>
      <c r="I196" s="86"/>
      <c r="J196" s="86"/>
      <c r="K196" s="87"/>
      <c r="L196" s="38"/>
      <c r="M196" s="38"/>
      <c r="N196" s="38"/>
      <c r="O196" s="38"/>
      <c r="P196" s="38"/>
      <c r="Q196" s="38"/>
      <c r="R196" s="126">
        <f t="shared" si="36"/>
        <v>0</v>
      </c>
      <c r="S196" s="126"/>
      <c r="T196" s="126"/>
      <c r="U196" s="117"/>
      <c r="V196" s="38"/>
      <c r="W196" s="38"/>
      <c r="X196" s="38"/>
      <c r="Y196" s="38"/>
      <c r="Z196" s="38"/>
      <c r="AA196" s="38"/>
      <c r="AB196" s="8">
        <f t="shared" si="39"/>
        <v>0</v>
      </c>
      <c r="AC196" s="86"/>
      <c r="AD196" s="86"/>
      <c r="AE196" s="87"/>
      <c r="AF196" s="38"/>
      <c r="AG196" s="38"/>
      <c r="AH196" s="38"/>
      <c r="AI196" s="38"/>
      <c r="AJ196" s="38"/>
      <c r="AK196" s="38"/>
      <c r="AL196" s="55">
        <f t="shared" si="37"/>
        <v>0</v>
      </c>
      <c r="AM196" s="55"/>
      <c r="AN196" s="55"/>
      <c r="AO196" s="67"/>
    </row>
    <row r="197" spans="1:41" ht="11.45" customHeight="1" x14ac:dyDescent="0.2">
      <c r="A197" s="66"/>
      <c r="B197" s="38"/>
      <c r="C197" s="38"/>
      <c r="D197" s="38"/>
      <c r="E197" s="38"/>
      <c r="F197" s="38"/>
      <c r="G197" s="38"/>
      <c r="H197" s="8">
        <f t="shared" si="38"/>
        <v>0</v>
      </c>
      <c r="I197" s="86"/>
      <c r="J197" s="86"/>
      <c r="K197" s="87"/>
      <c r="L197" s="38"/>
      <c r="M197" s="38"/>
      <c r="N197" s="38"/>
      <c r="O197" s="38"/>
      <c r="P197" s="38"/>
      <c r="Q197" s="38"/>
      <c r="R197" s="126">
        <f t="shared" si="36"/>
        <v>0</v>
      </c>
      <c r="S197" s="126"/>
      <c r="T197" s="126"/>
      <c r="U197" s="117"/>
      <c r="V197" s="38"/>
      <c r="W197" s="38"/>
      <c r="X197" s="38"/>
      <c r="Y197" s="38"/>
      <c r="Z197" s="38"/>
      <c r="AA197" s="38"/>
      <c r="AB197" s="8">
        <f t="shared" si="39"/>
        <v>0</v>
      </c>
      <c r="AC197" s="86"/>
      <c r="AD197" s="86"/>
      <c r="AE197" s="87"/>
      <c r="AF197" s="38"/>
      <c r="AG197" s="38"/>
      <c r="AH197" s="38"/>
      <c r="AI197" s="38"/>
      <c r="AJ197" s="38"/>
      <c r="AK197" s="38"/>
      <c r="AL197" s="55">
        <f t="shared" si="37"/>
        <v>0</v>
      </c>
      <c r="AM197" s="55"/>
      <c r="AN197" s="55"/>
      <c r="AO197" s="67"/>
    </row>
    <row r="198" spans="1:41" ht="11.45" customHeight="1" x14ac:dyDescent="0.2">
      <c r="A198" s="66"/>
      <c r="B198" s="38"/>
      <c r="C198" s="38"/>
      <c r="D198" s="38"/>
      <c r="E198" s="38"/>
      <c r="F198" s="38"/>
      <c r="G198" s="38"/>
      <c r="H198" s="8">
        <f t="shared" si="38"/>
        <v>0</v>
      </c>
      <c r="I198" s="88"/>
      <c r="J198" s="88"/>
      <c r="K198" s="89"/>
      <c r="L198" s="38"/>
      <c r="M198" s="38"/>
      <c r="N198" s="38"/>
      <c r="O198" s="38"/>
      <c r="P198" s="38"/>
      <c r="Q198" s="38"/>
      <c r="R198" s="126">
        <f t="shared" si="36"/>
        <v>0</v>
      </c>
      <c r="S198" s="126"/>
      <c r="T198" s="126"/>
      <c r="U198" s="117"/>
      <c r="V198" s="38"/>
      <c r="W198" s="38"/>
      <c r="X198" s="38"/>
      <c r="Y198" s="38"/>
      <c r="Z198" s="38"/>
      <c r="AA198" s="38"/>
      <c r="AB198" s="8">
        <f t="shared" si="39"/>
        <v>0</v>
      </c>
      <c r="AC198" s="88"/>
      <c r="AD198" s="88"/>
      <c r="AE198" s="89"/>
      <c r="AF198" s="38"/>
      <c r="AG198" s="38"/>
      <c r="AH198" s="38"/>
      <c r="AI198" s="38"/>
      <c r="AJ198" s="38"/>
      <c r="AK198" s="38"/>
      <c r="AL198" s="55">
        <f t="shared" si="37"/>
        <v>0</v>
      </c>
      <c r="AM198" s="55"/>
      <c r="AN198" s="55"/>
      <c r="AO198" s="67"/>
    </row>
    <row r="199" spans="1:41" ht="11.45" customHeight="1" x14ac:dyDescent="0.2">
      <c r="A199" s="66"/>
      <c r="B199" s="97" t="s">
        <v>63</v>
      </c>
      <c r="C199" s="97"/>
      <c r="D199" s="97"/>
      <c r="E199" s="97"/>
      <c r="F199" s="97"/>
      <c r="G199" s="97"/>
      <c r="H199" s="97"/>
      <c r="I199" s="39">
        <f>INT(SUM(H189:H198,R189:T198,)/30)</f>
        <v>0</v>
      </c>
      <c r="J199" s="40"/>
      <c r="K199" s="41"/>
      <c r="L199" s="97" t="s">
        <v>3</v>
      </c>
      <c r="M199" s="97"/>
      <c r="N199" s="92">
        <f>I199*0.05</f>
        <v>0</v>
      </c>
      <c r="O199" s="92"/>
      <c r="P199" s="92"/>
      <c r="Q199" s="92"/>
      <c r="R199" s="98"/>
      <c r="S199" s="99"/>
      <c r="T199" s="100"/>
      <c r="U199" s="117"/>
      <c r="V199" s="97" t="s">
        <v>65</v>
      </c>
      <c r="W199" s="97"/>
      <c r="X199" s="97"/>
      <c r="Y199" s="97"/>
      <c r="Z199" s="97"/>
      <c r="AA199" s="97"/>
      <c r="AB199" s="97"/>
      <c r="AC199" s="39">
        <f>INT(SUM(AB189:AB198,AL189:AN198,)/30)</f>
        <v>0</v>
      </c>
      <c r="AD199" s="40"/>
      <c r="AE199" s="41"/>
      <c r="AF199" s="97" t="s">
        <v>3</v>
      </c>
      <c r="AG199" s="97"/>
      <c r="AH199" s="92">
        <f>AC199*0.05</f>
        <v>0</v>
      </c>
      <c r="AI199" s="92"/>
      <c r="AJ199" s="92"/>
      <c r="AK199" s="92"/>
      <c r="AL199" s="98"/>
      <c r="AM199" s="99"/>
      <c r="AN199" s="100"/>
      <c r="AO199" s="67"/>
    </row>
    <row r="200" spans="1:41" ht="11.45" customHeight="1" x14ac:dyDescent="0.2">
      <c r="A200" s="66"/>
      <c r="B200" s="97" t="s">
        <v>64</v>
      </c>
      <c r="C200" s="97"/>
      <c r="D200" s="97"/>
      <c r="E200" s="97"/>
      <c r="F200" s="97"/>
      <c r="G200" s="97"/>
      <c r="H200" s="97"/>
      <c r="I200" s="39">
        <f>SUM(H189:H198,R189:T198)-I199*30</f>
        <v>0</v>
      </c>
      <c r="J200" s="40"/>
      <c r="K200" s="41"/>
      <c r="L200" s="90" t="s">
        <v>3</v>
      </c>
      <c r="M200" s="91"/>
      <c r="N200" s="92">
        <f>IF(I200&gt;15,0.05,0)</f>
        <v>0</v>
      </c>
      <c r="O200" s="92"/>
      <c r="P200" s="92"/>
      <c r="Q200" s="92"/>
      <c r="R200" s="101"/>
      <c r="S200" s="102"/>
      <c r="T200" s="103"/>
      <c r="U200" s="117"/>
      <c r="V200" s="97" t="s">
        <v>66</v>
      </c>
      <c r="W200" s="97"/>
      <c r="X200" s="97"/>
      <c r="Y200" s="97"/>
      <c r="Z200" s="97"/>
      <c r="AA200" s="97"/>
      <c r="AB200" s="97"/>
      <c r="AC200" s="39">
        <f>SUM(AB189:AB198,AL189:AN198)-AC199*30</f>
        <v>0</v>
      </c>
      <c r="AD200" s="40"/>
      <c r="AE200" s="41"/>
      <c r="AF200" s="90" t="s">
        <v>3</v>
      </c>
      <c r="AG200" s="91"/>
      <c r="AH200" s="92">
        <f>IF(AC200&gt;15,0.05,0)</f>
        <v>0</v>
      </c>
      <c r="AI200" s="92"/>
      <c r="AJ200" s="92"/>
      <c r="AK200" s="92"/>
      <c r="AL200" s="101"/>
      <c r="AM200" s="102"/>
      <c r="AN200" s="103"/>
      <c r="AO200" s="67"/>
    </row>
    <row r="201" spans="1:41" ht="11.45" customHeight="1" x14ac:dyDescent="0.2">
      <c r="A201" s="66"/>
      <c r="B201" s="112" t="s">
        <v>69</v>
      </c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4"/>
      <c r="N201" s="121">
        <f>SUM(N199:O200)</f>
        <v>0</v>
      </c>
      <c r="O201" s="121"/>
      <c r="P201" s="121"/>
      <c r="Q201" s="121"/>
      <c r="R201" s="104"/>
      <c r="S201" s="105"/>
      <c r="T201" s="106"/>
      <c r="U201" s="117"/>
      <c r="V201" s="112" t="s">
        <v>70</v>
      </c>
      <c r="W201" s="113"/>
      <c r="X201" s="113"/>
      <c r="Y201" s="113"/>
      <c r="Z201" s="113"/>
      <c r="AA201" s="113"/>
      <c r="AB201" s="113"/>
      <c r="AC201" s="113"/>
      <c r="AD201" s="113"/>
      <c r="AE201" s="113"/>
      <c r="AF201" s="113"/>
      <c r="AG201" s="114"/>
      <c r="AH201" s="121">
        <f>SUM(AH199:AI200)</f>
        <v>0</v>
      </c>
      <c r="AI201" s="121"/>
      <c r="AJ201" s="121"/>
      <c r="AK201" s="121"/>
      <c r="AL201" s="104"/>
      <c r="AM201" s="105"/>
      <c r="AN201" s="106"/>
      <c r="AO201" s="67"/>
    </row>
    <row r="202" spans="1:41" ht="11.45" customHeight="1" thickBot="1" x14ac:dyDescent="0.25">
      <c r="A202" s="66"/>
      <c r="B202" s="156"/>
      <c r="C202" s="156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  <c r="Q202" s="156"/>
      <c r="R202" s="156"/>
      <c r="S202" s="156"/>
      <c r="T202" s="156"/>
      <c r="U202" s="156"/>
      <c r="V202" s="156"/>
      <c r="W202" s="156"/>
      <c r="X202" s="156"/>
      <c r="Y202" s="156"/>
      <c r="Z202" s="156"/>
      <c r="AA202" s="156"/>
      <c r="AB202" s="156"/>
      <c r="AC202" s="156"/>
      <c r="AD202" s="156"/>
      <c r="AE202" s="156"/>
      <c r="AF202" s="156"/>
      <c r="AG202" s="156"/>
      <c r="AH202" s="156"/>
      <c r="AI202" s="156"/>
      <c r="AJ202" s="156"/>
      <c r="AK202" s="156"/>
      <c r="AL202" s="156"/>
      <c r="AM202" s="156"/>
      <c r="AN202" s="156"/>
      <c r="AO202" s="67"/>
    </row>
    <row r="203" spans="1:41" ht="13.5" thickBot="1" x14ac:dyDescent="0.25">
      <c r="A203" s="57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/>
      <c r="AM203" s="58"/>
      <c r="AN203" s="58"/>
      <c r="AO203" s="59"/>
    </row>
    <row r="204" spans="1:41" ht="21.6" customHeight="1" x14ac:dyDescent="0.2">
      <c r="A204" s="57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 s="58"/>
      <c r="AL204" s="58"/>
      <c r="AM204" s="58"/>
      <c r="AN204" s="58"/>
      <c r="AO204" s="59"/>
    </row>
    <row r="205" spans="1:41" ht="13.15" customHeight="1" x14ac:dyDescent="0.2">
      <c r="A205" s="60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  <c r="AL205" s="61"/>
      <c r="AM205" s="61"/>
      <c r="AN205" s="61"/>
      <c r="AO205" s="62"/>
    </row>
    <row r="206" spans="1:41" ht="13.15" customHeight="1" x14ac:dyDescent="0.2">
      <c r="A206" s="60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  <c r="AK206" s="61"/>
      <c r="AL206" s="61"/>
      <c r="AM206" s="61"/>
      <c r="AN206" s="61"/>
      <c r="AO206" s="62"/>
    </row>
    <row r="207" spans="1:41" ht="13.15" customHeight="1" x14ac:dyDescent="0.2">
      <c r="A207" s="60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  <c r="AK207" s="61"/>
      <c r="AL207" s="61"/>
      <c r="AM207" s="61"/>
      <c r="AN207" s="61"/>
      <c r="AO207" s="62"/>
    </row>
    <row r="208" spans="1:41" ht="13.15" customHeight="1" thickBot="1" x14ac:dyDescent="0.25">
      <c r="A208" s="63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5"/>
    </row>
    <row r="209" spans="1:41" ht="13.15" customHeight="1" x14ac:dyDescent="0.2">
      <c r="A209" s="19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4"/>
    </row>
    <row r="210" spans="1:41" ht="13.15" customHeight="1" thickBot="1" x14ac:dyDescent="0.25">
      <c r="A210" s="19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4"/>
    </row>
    <row r="211" spans="1:41" ht="18.75" thickBot="1" x14ac:dyDescent="0.25">
      <c r="A211" s="157" t="s">
        <v>73</v>
      </c>
      <c r="B211" s="158"/>
      <c r="C211" s="158"/>
      <c r="D211" s="158"/>
      <c r="E211" s="158"/>
      <c r="F211" s="158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  <c r="AD211" s="158"/>
      <c r="AE211" s="158"/>
      <c r="AF211" s="158"/>
      <c r="AG211" s="158"/>
      <c r="AH211" s="158"/>
      <c r="AI211" s="158"/>
      <c r="AJ211" s="158"/>
      <c r="AK211" s="158"/>
      <c r="AL211" s="158"/>
      <c r="AM211" s="158"/>
      <c r="AN211" s="158"/>
      <c r="AO211" s="159"/>
    </row>
    <row r="212" spans="1:41" ht="13.5" thickBot="1" x14ac:dyDescent="0.25">
      <c r="A212" s="15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O212" s="16"/>
    </row>
    <row r="213" spans="1:41" ht="18.75" thickBot="1" x14ac:dyDescent="0.25">
      <c r="A213" s="15"/>
      <c r="B213" s="7"/>
      <c r="C213" s="7"/>
      <c r="D213" s="157" t="s">
        <v>46</v>
      </c>
      <c r="E213" s="158"/>
      <c r="F213" s="158"/>
      <c r="G213" s="158"/>
      <c r="H213" s="158"/>
      <c r="I213" s="158"/>
      <c r="J213" s="158"/>
      <c r="K213" s="158"/>
      <c r="L213" s="159"/>
      <c r="M213" s="160">
        <f>L14</f>
        <v>0</v>
      </c>
      <c r="N213" s="161"/>
      <c r="O213" s="161"/>
      <c r="P213" s="161"/>
      <c r="Q213" s="161"/>
      <c r="R213" s="161"/>
      <c r="S213" s="161"/>
      <c r="T213" s="161"/>
      <c r="U213" s="161"/>
      <c r="V213" s="161"/>
      <c r="W213" s="161"/>
      <c r="X213" s="161"/>
      <c r="Y213" s="161"/>
      <c r="Z213" s="161"/>
      <c r="AA213" s="161"/>
      <c r="AB213" s="161"/>
      <c r="AC213" s="161"/>
      <c r="AD213" s="161"/>
      <c r="AE213" s="161"/>
      <c r="AF213" s="161"/>
      <c r="AG213" s="161"/>
      <c r="AH213" s="161"/>
      <c r="AI213" s="161"/>
      <c r="AJ213" s="161"/>
      <c r="AK213" s="161"/>
      <c r="AL213" s="162"/>
      <c r="AO213" s="16"/>
    </row>
    <row r="214" spans="1:41" ht="13.5" thickBot="1" x14ac:dyDescent="0.25">
      <c r="A214" s="15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O214" s="16"/>
    </row>
    <row r="215" spans="1:41" ht="23.25" x14ac:dyDescent="0.2">
      <c r="A215" s="15"/>
      <c r="B215" s="7"/>
      <c r="C215" s="7"/>
      <c r="D215" s="7"/>
      <c r="E215" s="7"/>
      <c r="F215" s="7"/>
      <c r="G215" s="7"/>
      <c r="H215" s="7"/>
      <c r="I215" s="7"/>
      <c r="J215" s="153" t="s">
        <v>6</v>
      </c>
      <c r="K215" s="154"/>
      <c r="L215" s="154"/>
      <c r="M215" s="154"/>
      <c r="N215" s="154"/>
      <c r="O215" s="154"/>
      <c r="P215" s="154"/>
      <c r="Q215" s="154"/>
      <c r="R215" s="154"/>
      <c r="S215" s="154"/>
      <c r="T215" s="154"/>
      <c r="U215" s="154"/>
      <c r="V215" s="154"/>
      <c r="W215" s="154"/>
      <c r="X215" s="154"/>
      <c r="Y215" s="154"/>
      <c r="Z215" s="154"/>
      <c r="AA215" s="154"/>
      <c r="AB215" s="154"/>
      <c r="AC215" s="155"/>
      <c r="AD215" s="7"/>
      <c r="AE215" s="7"/>
      <c r="AF215" s="7"/>
      <c r="AG215" s="7"/>
      <c r="AH215" s="7"/>
      <c r="AI215" s="7"/>
      <c r="AJ215" s="7"/>
      <c r="AK215" s="7"/>
      <c r="AL215" s="7"/>
      <c r="AO215" s="16"/>
    </row>
    <row r="216" spans="1:41" ht="15.75" x14ac:dyDescent="0.2">
      <c r="A216" s="15"/>
      <c r="B216" s="7"/>
      <c r="C216" s="7"/>
      <c r="D216" s="7"/>
      <c r="E216" s="7"/>
      <c r="F216" s="7"/>
      <c r="G216" s="7"/>
      <c r="H216" s="7"/>
      <c r="I216" s="7"/>
      <c r="J216" s="149" t="s">
        <v>113</v>
      </c>
      <c r="K216" s="150"/>
      <c r="L216" s="150"/>
      <c r="M216" s="150"/>
      <c r="N216" s="150"/>
      <c r="O216" s="150"/>
      <c r="P216" s="150"/>
      <c r="Q216" s="150"/>
      <c r="R216" s="150"/>
      <c r="S216" s="150"/>
      <c r="T216" s="150"/>
      <c r="U216" s="150"/>
      <c r="V216" s="150"/>
      <c r="W216" s="150"/>
      <c r="X216" s="150"/>
      <c r="Y216" s="150"/>
      <c r="Z216" s="150"/>
      <c r="AA216" s="151">
        <f>Z16</f>
        <v>0</v>
      </c>
      <c r="AB216" s="151"/>
      <c r="AC216" s="152"/>
      <c r="AD216" s="7"/>
      <c r="AE216" s="7"/>
      <c r="AF216" s="7"/>
      <c r="AG216" s="7"/>
      <c r="AH216" s="7"/>
      <c r="AI216" s="7"/>
      <c r="AJ216" s="7"/>
      <c r="AK216" s="7"/>
      <c r="AL216" s="7"/>
      <c r="AO216" s="16"/>
    </row>
    <row r="217" spans="1:41" x14ac:dyDescent="0.2">
      <c r="A217" s="15"/>
      <c r="B217" s="7"/>
      <c r="C217" s="7"/>
      <c r="D217" s="7"/>
      <c r="E217" s="7"/>
      <c r="F217" s="7"/>
      <c r="G217" s="7"/>
      <c r="H217" s="7"/>
      <c r="I217" s="7"/>
      <c r="J217" s="134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  <c r="Z217" s="135"/>
      <c r="AA217" s="135"/>
      <c r="AB217" s="135"/>
      <c r="AC217" s="136"/>
      <c r="AD217" s="7"/>
      <c r="AE217" s="7"/>
      <c r="AF217" s="7"/>
      <c r="AG217" s="7"/>
      <c r="AH217" s="7"/>
      <c r="AI217" s="7"/>
      <c r="AJ217" s="7"/>
      <c r="AK217" s="7"/>
      <c r="AL217" s="7"/>
      <c r="AO217" s="16"/>
    </row>
    <row r="218" spans="1:41" ht="15.75" x14ac:dyDescent="0.2">
      <c r="A218" s="15"/>
      <c r="B218" s="7"/>
      <c r="C218" s="7"/>
      <c r="D218" s="7"/>
      <c r="E218" s="7"/>
      <c r="F218" s="7"/>
      <c r="G218" s="7"/>
      <c r="H218" s="7"/>
      <c r="I218" s="7"/>
      <c r="J218" s="149" t="s">
        <v>71</v>
      </c>
      <c r="K218" s="150"/>
      <c r="L218" s="150"/>
      <c r="M218" s="150"/>
      <c r="N218" s="150"/>
      <c r="O218" s="150"/>
      <c r="P218" s="150"/>
      <c r="Q218" s="150"/>
      <c r="R218" s="150"/>
      <c r="S218" s="150"/>
      <c r="T218" s="150"/>
      <c r="U218" s="150"/>
      <c r="V218" s="150"/>
      <c r="W218" s="150"/>
      <c r="X218" s="150"/>
      <c r="Y218" s="150"/>
      <c r="Z218" s="150"/>
      <c r="AA218" s="151">
        <f>U25</f>
        <v>0</v>
      </c>
      <c r="AB218" s="151"/>
      <c r="AC218" s="152"/>
      <c r="AD218" s="7"/>
      <c r="AE218" s="7"/>
      <c r="AF218" s="7"/>
      <c r="AG218" s="7"/>
      <c r="AH218" s="7"/>
      <c r="AI218" s="7"/>
      <c r="AJ218" s="7"/>
      <c r="AK218" s="7"/>
      <c r="AL218" s="7"/>
      <c r="AO218" s="16"/>
    </row>
    <row r="219" spans="1:41" x14ac:dyDescent="0.2">
      <c r="A219" s="15"/>
      <c r="B219" s="7"/>
      <c r="C219" s="7"/>
      <c r="D219" s="7"/>
      <c r="E219" s="7"/>
      <c r="F219" s="7"/>
      <c r="G219" s="7"/>
      <c r="H219" s="7"/>
      <c r="I219" s="7"/>
      <c r="J219" s="134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  <c r="Z219" s="135"/>
      <c r="AA219" s="135"/>
      <c r="AB219" s="135"/>
      <c r="AC219" s="136"/>
      <c r="AD219" s="7"/>
      <c r="AE219" s="7"/>
      <c r="AF219" s="7"/>
      <c r="AG219" s="7"/>
      <c r="AH219" s="7"/>
      <c r="AI219" s="7"/>
      <c r="AJ219" s="7"/>
      <c r="AK219" s="7"/>
      <c r="AL219" s="7"/>
      <c r="AO219" s="16"/>
    </row>
    <row r="220" spans="1:41" ht="13.15" customHeight="1" x14ac:dyDescent="0.2">
      <c r="A220" s="15"/>
      <c r="B220" s="7"/>
      <c r="C220" s="7"/>
      <c r="D220" s="7"/>
      <c r="E220" s="7"/>
      <c r="F220" s="7"/>
      <c r="G220" s="7"/>
      <c r="H220" s="7"/>
      <c r="I220" s="7"/>
      <c r="J220" s="149" t="s">
        <v>54</v>
      </c>
      <c r="K220" s="150"/>
      <c r="L220" s="150"/>
      <c r="M220" s="150"/>
      <c r="N220" s="150"/>
      <c r="O220" s="150"/>
      <c r="P220" s="150"/>
      <c r="Q220" s="150"/>
      <c r="R220" s="150"/>
      <c r="S220" s="150"/>
      <c r="T220" s="150"/>
      <c r="U220" s="150"/>
      <c r="V220" s="150"/>
      <c r="W220" s="150"/>
      <c r="X220" s="150"/>
      <c r="Y220" s="150"/>
      <c r="Z220" s="150"/>
      <c r="AA220" s="151">
        <f>AL25</f>
        <v>0</v>
      </c>
      <c r="AB220" s="151"/>
      <c r="AC220" s="152"/>
      <c r="AD220" s="7"/>
      <c r="AE220" s="7"/>
      <c r="AF220" s="7"/>
      <c r="AG220" s="7"/>
      <c r="AH220" s="7"/>
      <c r="AI220" s="7"/>
      <c r="AJ220" s="7"/>
      <c r="AK220" s="7"/>
      <c r="AL220" s="7"/>
      <c r="AO220" s="16"/>
    </row>
    <row r="221" spans="1:41" ht="13.9" customHeight="1" x14ac:dyDescent="0.2">
      <c r="A221" s="15"/>
      <c r="B221" s="7"/>
      <c r="C221" s="7"/>
      <c r="D221" s="7"/>
      <c r="E221" s="7"/>
      <c r="F221" s="7"/>
      <c r="G221" s="7"/>
      <c r="H221" s="7"/>
      <c r="I221" s="7"/>
      <c r="J221" s="134"/>
      <c r="K221" s="135"/>
      <c r="L221" s="135"/>
      <c r="M221" s="135"/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  <c r="Y221" s="135"/>
      <c r="Z221" s="135"/>
      <c r="AA221" s="135"/>
      <c r="AB221" s="135"/>
      <c r="AC221" s="136"/>
      <c r="AD221" s="7"/>
      <c r="AE221" s="7"/>
      <c r="AF221" s="7"/>
      <c r="AG221" s="7"/>
      <c r="AH221" s="7"/>
      <c r="AI221" s="7"/>
      <c r="AJ221" s="7"/>
      <c r="AK221" s="7"/>
      <c r="AL221" s="7"/>
      <c r="AO221" s="16"/>
    </row>
    <row r="222" spans="1:41" x14ac:dyDescent="0.2">
      <c r="A222" s="15"/>
      <c r="B222" s="7"/>
      <c r="C222" s="7"/>
      <c r="D222" s="7"/>
      <c r="E222" s="7"/>
      <c r="F222" s="7"/>
      <c r="G222" s="7"/>
      <c r="H222" s="7"/>
      <c r="I222" s="7"/>
      <c r="J222" s="145" t="s">
        <v>87</v>
      </c>
      <c r="K222" s="146"/>
      <c r="L222" s="146"/>
      <c r="M222" s="146"/>
      <c r="N222" s="146"/>
      <c r="O222" s="146"/>
      <c r="P222" s="146"/>
      <c r="Q222" s="146"/>
      <c r="R222" s="146"/>
      <c r="S222" s="146"/>
      <c r="T222" s="146"/>
      <c r="U222" s="146"/>
      <c r="V222" s="146"/>
      <c r="W222" s="146"/>
      <c r="X222" s="146"/>
      <c r="Y222" s="146"/>
      <c r="Z222" s="146"/>
      <c r="AA222" s="147">
        <f>SUM(N45,AH45,N61,AH61)</f>
        <v>0</v>
      </c>
      <c r="AB222" s="147"/>
      <c r="AC222" s="148"/>
      <c r="AD222" s="7"/>
      <c r="AE222" s="7"/>
      <c r="AF222" s="7"/>
      <c r="AG222" s="7"/>
      <c r="AH222" s="7"/>
      <c r="AI222" s="7"/>
      <c r="AJ222" s="7"/>
      <c r="AK222" s="7"/>
      <c r="AL222" s="7"/>
      <c r="AO222" s="16"/>
    </row>
    <row r="223" spans="1:41" x14ac:dyDescent="0.2">
      <c r="A223" s="15"/>
      <c r="B223" s="7"/>
      <c r="C223" s="7"/>
      <c r="D223" s="7"/>
      <c r="E223" s="7"/>
      <c r="F223" s="7"/>
      <c r="G223" s="7"/>
      <c r="H223" s="7"/>
      <c r="I223" s="7"/>
      <c r="J223" s="145" t="s">
        <v>77</v>
      </c>
      <c r="K223" s="146"/>
      <c r="L223" s="146"/>
      <c r="M223" s="146"/>
      <c r="N223" s="146"/>
      <c r="O223" s="146"/>
      <c r="P223" s="146"/>
      <c r="Q223" s="146"/>
      <c r="R223" s="146"/>
      <c r="S223" s="146"/>
      <c r="T223" s="146"/>
      <c r="U223" s="146"/>
      <c r="V223" s="146"/>
      <c r="W223" s="146"/>
      <c r="X223" s="146"/>
      <c r="Y223" s="146"/>
      <c r="Z223" s="146"/>
      <c r="AA223" s="147">
        <f>SUM(N80,AH80,N96,AH96)</f>
        <v>0</v>
      </c>
      <c r="AB223" s="147"/>
      <c r="AC223" s="148"/>
      <c r="AD223" s="7"/>
      <c r="AE223" s="7"/>
      <c r="AF223" s="7"/>
      <c r="AG223" s="7"/>
      <c r="AH223" s="7"/>
      <c r="AI223" s="7"/>
      <c r="AJ223" s="7"/>
      <c r="AK223" s="7"/>
      <c r="AL223" s="7"/>
      <c r="AO223" s="16"/>
    </row>
    <row r="224" spans="1:41" x14ac:dyDescent="0.2">
      <c r="A224" s="15"/>
      <c r="B224" s="7"/>
      <c r="C224" s="7"/>
      <c r="D224" s="7"/>
      <c r="E224" s="7"/>
      <c r="F224" s="7"/>
      <c r="G224" s="7"/>
      <c r="H224" s="7"/>
      <c r="I224" s="7"/>
      <c r="J224" s="145" t="s">
        <v>78</v>
      </c>
      <c r="K224" s="146"/>
      <c r="L224" s="146"/>
      <c r="M224" s="146"/>
      <c r="N224" s="146"/>
      <c r="O224" s="146"/>
      <c r="P224" s="146"/>
      <c r="Q224" s="146"/>
      <c r="R224" s="146"/>
      <c r="S224" s="146"/>
      <c r="T224" s="146"/>
      <c r="U224" s="146"/>
      <c r="V224" s="146"/>
      <c r="W224" s="146"/>
      <c r="X224" s="146"/>
      <c r="Y224" s="146"/>
      <c r="Z224" s="146"/>
      <c r="AA224" s="147">
        <f>SUM(N115,AH115,N131,AH131)</f>
        <v>0</v>
      </c>
      <c r="AB224" s="147"/>
      <c r="AC224" s="148"/>
      <c r="AD224" s="7"/>
      <c r="AE224" s="7"/>
      <c r="AF224" s="7"/>
      <c r="AG224" s="7"/>
      <c r="AH224" s="7"/>
      <c r="AI224" s="7"/>
      <c r="AJ224" s="7"/>
      <c r="AK224" s="7"/>
      <c r="AL224" s="7"/>
      <c r="AO224" s="16"/>
    </row>
    <row r="225" spans="1:41" x14ac:dyDescent="0.2">
      <c r="A225" s="15"/>
      <c r="B225" s="7"/>
      <c r="C225" s="7"/>
      <c r="D225" s="7"/>
      <c r="E225" s="7"/>
      <c r="F225" s="7"/>
      <c r="G225" s="7"/>
      <c r="H225" s="7"/>
      <c r="I225" s="7"/>
      <c r="J225" s="145" t="s">
        <v>79</v>
      </c>
      <c r="K225" s="146"/>
      <c r="L225" s="146"/>
      <c r="M225" s="146"/>
      <c r="N225" s="146"/>
      <c r="O225" s="146"/>
      <c r="P225" s="146"/>
      <c r="Q225" s="146"/>
      <c r="R225" s="146"/>
      <c r="S225" s="146"/>
      <c r="T225" s="146"/>
      <c r="U225" s="146"/>
      <c r="V225" s="146"/>
      <c r="W225" s="146"/>
      <c r="X225" s="146"/>
      <c r="Y225" s="146"/>
      <c r="Z225" s="146"/>
      <c r="AA225" s="147">
        <f>SUM(N150,AH150,N166,AH166)</f>
        <v>0</v>
      </c>
      <c r="AB225" s="147"/>
      <c r="AC225" s="148"/>
      <c r="AD225" s="7"/>
      <c r="AE225" s="7"/>
      <c r="AF225" s="7"/>
      <c r="AG225" s="7"/>
      <c r="AH225" s="7"/>
      <c r="AI225" s="7"/>
      <c r="AJ225" s="7"/>
      <c r="AK225" s="7"/>
      <c r="AL225" s="7"/>
      <c r="AO225" s="16"/>
    </row>
    <row r="226" spans="1:41" x14ac:dyDescent="0.2">
      <c r="A226" s="15"/>
      <c r="B226" s="7"/>
      <c r="C226" s="7"/>
      <c r="D226" s="7"/>
      <c r="E226" s="7"/>
      <c r="F226" s="7"/>
      <c r="G226" s="7"/>
      <c r="H226" s="7"/>
      <c r="I226" s="7"/>
      <c r="J226" s="145" t="s">
        <v>80</v>
      </c>
      <c r="K226" s="146"/>
      <c r="L226" s="146"/>
      <c r="M226" s="146"/>
      <c r="N226" s="146"/>
      <c r="O226" s="146"/>
      <c r="P226" s="146"/>
      <c r="Q226" s="146"/>
      <c r="R226" s="146"/>
      <c r="S226" s="146"/>
      <c r="T226" s="146"/>
      <c r="U226" s="146"/>
      <c r="V226" s="146"/>
      <c r="W226" s="146"/>
      <c r="X226" s="146"/>
      <c r="Y226" s="146"/>
      <c r="Z226" s="146"/>
      <c r="AA226" s="147">
        <f>SUM(N185,AH185,N201,AH201)</f>
        <v>0</v>
      </c>
      <c r="AB226" s="147"/>
      <c r="AC226" s="148"/>
      <c r="AD226" s="7"/>
      <c r="AE226" s="7"/>
      <c r="AF226" s="7"/>
      <c r="AG226" s="7"/>
      <c r="AH226" s="7"/>
      <c r="AI226" s="7"/>
      <c r="AJ226" s="7"/>
      <c r="AK226" s="7"/>
      <c r="AL226" s="7"/>
      <c r="AO226" s="16"/>
    </row>
    <row r="227" spans="1:41" ht="15.75" x14ac:dyDescent="0.2">
      <c r="A227" s="15"/>
      <c r="B227" s="7"/>
      <c r="C227" s="7"/>
      <c r="D227" s="7"/>
      <c r="E227" s="7"/>
      <c r="F227" s="7"/>
      <c r="G227" s="7"/>
      <c r="H227" s="7"/>
      <c r="I227" s="7"/>
      <c r="J227" s="149" t="s">
        <v>7</v>
      </c>
      <c r="K227" s="150"/>
      <c r="L227" s="150"/>
      <c r="M227" s="150"/>
      <c r="N227" s="150"/>
      <c r="O227" s="150"/>
      <c r="P227" s="150"/>
      <c r="Q227" s="150"/>
      <c r="R227" s="150"/>
      <c r="S227" s="150"/>
      <c r="T227" s="150"/>
      <c r="U227" s="150"/>
      <c r="V227" s="150"/>
      <c r="W227" s="150"/>
      <c r="X227" s="150"/>
      <c r="Y227" s="150"/>
      <c r="Z227" s="150"/>
      <c r="AA227" s="151">
        <f>SUM(AA222:AC226)</f>
        <v>0</v>
      </c>
      <c r="AB227" s="151"/>
      <c r="AC227" s="152"/>
      <c r="AD227" s="7"/>
      <c r="AE227" s="7"/>
      <c r="AF227" s="7"/>
      <c r="AG227" s="7"/>
      <c r="AH227" s="7"/>
      <c r="AI227" s="7"/>
      <c r="AJ227" s="7"/>
      <c r="AK227" s="7"/>
      <c r="AL227" s="7"/>
      <c r="AO227" s="16"/>
    </row>
    <row r="228" spans="1:41" ht="13.15" customHeight="1" x14ac:dyDescent="0.2">
      <c r="A228" s="15"/>
      <c r="B228" s="7"/>
      <c r="C228" s="7"/>
      <c r="D228" s="7"/>
      <c r="E228" s="7"/>
      <c r="F228" s="7"/>
      <c r="G228" s="7"/>
      <c r="H228" s="7"/>
      <c r="I228" s="7"/>
      <c r="J228" s="134"/>
      <c r="K228" s="135"/>
      <c r="L228" s="135"/>
      <c r="M228" s="135"/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  <c r="Z228" s="135"/>
      <c r="AA228" s="135"/>
      <c r="AB228" s="135"/>
      <c r="AC228" s="136"/>
      <c r="AD228" s="7"/>
      <c r="AE228" s="7"/>
      <c r="AF228" s="7"/>
      <c r="AG228" s="7"/>
      <c r="AH228" s="7"/>
      <c r="AI228" s="7"/>
      <c r="AJ228" s="7"/>
      <c r="AK228" s="7"/>
      <c r="AL228" s="7"/>
      <c r="AO228" s="16"/>
    </row>
    <row r="229" spans="1:41" ht="13.15" customHeight="1" x14ac:dyDescent="0.2">
      <c r="A229" s="15"/>
      <c r="B229" s="7"/>
      <c r="C229" s="7"/>
      <c r="D229" s="7"/>
      <c r="E229" s="7"/>
      <c r="F229" s="7"/>
      <c r="G229" s="7"/>
      <c r="H229" s="7"/>
      <c r="I229" s="7"/>
      <c r="J229" s="137" t="s">
        <v>8</v>
      </c>
      <c r="K229" s="138"/>
      <c r="L229" s="138"/>
      <c r="M229" s="138"/>
      <c r="N229" s="138"/>
      <c r="O229" s="138"/>
      <c r="P229" s="138"/>
      <c r="Q229" s="138"/>
      <c r="R229" s="138"/>
      <c r="S229" s="138"/>
      <c r="T229" s="138"/>
      <c r="U229" s="138"/>
      <c r="V229" s="138"/>
      <c r="W229" s="138"/>
      <c r="X229" s="138"/>
      <c r="Y229" s="138"/>
      <c r="Z229" s="138"/>
      <c r="AA229" s="141">
        <f>SUM(AA216,AA218,AA220,AA227,)</f>
        <v>0</v>
      </c>
      <c r="AB229" s="141"/>
      <c r="AC229" s="142"/>
      <c r="AD229" s="7"/>
      <c r="AE229" s="7"/>
      <c r="AF229" s="7"/>
      <c r="AG229" s="7"/>
      <c r="AH229" s="7"/>
      <c r="AI229" s="7"/>
      <c r="AJ229" s="7"/>
      <c r="AK229" s="7"/>
      <c r="AL229" s="7"/>
      <c r="AO229" s="16"/>
    </row>
    <row r="230" spans="1:41" ht="13.9" customHeight="1" thickBot="1" x14ac:dyDescent="0.25">
      <c r="A230" s="15"/>
      <c r="B230" s="7"/>
      <c r="C230" s="7"/>
      <c r="D230" s="7"/>
      <c r="E230" s="7"/>
      <c r="F230" s="7"/>
      <c r="G230" s="7"/>
      <c r="H230" s="7"/>
      <c r="I230" s="7"/>
      <c r="J230" s="139"/>
      <c r="K230" s="140"/>
      <c r="L230" s="140"/>
      <c r="M230" s="140"/>
      <c r="N230" s="140"/>
      <c r="O230" s="140"/>
      <c r="P230" s="140"/>
      <c r="Q230" s="140"/>
      <c r="R230" s="140"/>
      <c r="S230" s="140"/>
      <c r="T230" s="140"/>
      <c r="U230" s="140"/>
      <c r="V230" s="140"/>
      <c r="W230" s="140"/>
      <c r="X230" s="140"/>
      <c r="Y230" s="140"/>
      <c r="Z230" s="140"/>
      <c r="AA230" s="143"/>
      <c r="AB230" s="143"/>
      <c r="AC230" s="144"/>
      <c r="AD230" s="7"/>
      <c r="AE230" s="7"/>
      <c r="AF230" s="7"/>
      <c r="AG230" s="7"/>
      <c r="AH230" s="7"/>
      <c r="AI230" s="7"/>
      <c r="AJ230" s="7"/>
      <c r="AK230" s="7"/>
      <c r="AL230" s="7"/>
      <c r="AO230" s="16"/>
    </row>
    <row r="231" spans="1:41" x14ac:dyDescent="0.2">
      <c r="A231" s="15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12"/>
      <c r="S231" s="12"/>
      <c r="T231" s="12"/>
      <c r="U231" s="12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O231" s="16"/>
    </row>
    <row r="232" spans="1:41" ht="13.5" thickBot="1" x14ac:dyDescent="0.25">
      <c r="A232" s="20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21"/>
      <c r="S232" s="21"/>
      <c r="T232" s="21"/>
      <c r="U232" s="21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34" t="s">
        <v>132</v>
      </c>
      <c r="AK232" s="35" t="s">
        <v>133</v>
      </c>
      <c r="AL232" s="35"/>
      <c r="AM232" s="17"/>
      <c r="AN232" s="17"/>
      <c r="AO232" s="18"/>
    </row>
  </sheetData>
  <sheetProtection algorithmName="SHA-512" hashValue="o8bUOw7+z+AADPSX28wihJzIO6kuczsd2tRlx5SfyKbdhnOW9pTtUwN3H0iOwO5E3sUCrXjVxscEGhgWNAuH4g==" saltValue="pX/sQLCAUNcspeUMtjmpNg==" spinCount="100000" sheet="1" objects="1" scenarios="1" selectLockedCells="1"/>
  <mergeCells count="1484">
    <mergeCell ref="B16:Y16"/>
    <mergeCell ref="Z16:AN16"/>
    <mergeCell ref="B17:AN17"/>
    <mergeCell ref="B8:AN8"/>
    <mergeCell ref="B9:C9"/>
    <mergeCell ref="D9:AN9"/>
    <mergeCell ref="B10:C10"/>
    <mergeCell ref="D10:AN10"/>
    <mergeCell ref="B11:C11"/>
    <mergeCell ref="D11:F11"/>
    <mergeCell ref="G11:H11"/>
    <mergeCell ref="I11:AN11"/>
    <mergeCell ref="B12:C12"/>
    <mergeCell ref="D12:F12"/>
    <mergeCell ref="G12:H12"/>
    <mergeCell ref="I12:AN12"/>
    <mergeCell ref="B13:AN13"/>
    <mergeCell ref="B14:K14"/>
    <mergeCell ref="L14:AN14"/>
    <mergeCell ref="B15:AN15"/>
    <mergeCell ref="J223:Z223"/>
    <mergeCell ref="AA223:AC223"/>
    <mergeCell ref="J224:Z224"/>
    <mergeCell ref="AA224:AC224"/>
    <mergeCell ref="J225:Z225"/>
    <mergeCell ref="AA225:AC225"/>
    <mergeCell ref="J226:Z226"/>
    <mergeCell ref="AA226:AC226"/>
    <mergeCell ref="AA227:AC227"/>
    <mergeCell ref="J227:Z227"/>
    <mergeCell ref="J228:AC228"/>
    <mergeCell ref="J229:Z230"/>
    <mergeCell ref="AA229:AC230"/>
    <mergeCell ref="D213:L213"/>
    <mergeCell ref="M213:AL213"/>
    <mergeCell ref="A203:AO203"/>
    <mergeCell ref="J215:AC215"/>
    <mergeCell ref="J217:AC217"/>
    <mergeCell ref="J219:AC219"/>
    <mergeCell ref="J216:Z216"/>
    <mergeCell ref="AA218:AC218"/>
    <mergeCell ref="AA216:AC216"/>
    <mergeCell ref="J218:Z218"/>
    <mergeCell ref="J220:Z220"/>
    <mergeCell ref="AA220:AC220"/>
    <mergeCell ref="J221:AC221"/>
    <mergeCell ref="J222:Z222"/>
    <mergeCell ref="AA222:AC222"/>
    <mergeCell ref="A211:AO211"/>
    <mergeCell ref="A204:AO208"/>
    <mergeCell ref="B19:V19"/>
    <mergeCell ref="B20:V20"/>
    <mergeCell ref="B22:N23"/>
    <mergeCell ref="O22:P23"/>
    <mergeCell ref="Q22:R23"/>
    <mergeCell ref="S22:T23"/>
    <mergeCell ref="E124:G124"/>
    <mergeCell ref="L124:N124"/>
    <mergeCell ref="L183:M183"/>
    <mergeCell ref="V183:AB183"/>
    <mergeCell ref="AF183:AG183"/>
    <mergeCell ref="E123:G123"/>
    <mergeCell ref="L123:N123"/>
    <mergeCell ref="O123:Q123"/>
    <mergeCell ref="R123:T123"/>
    <mergeCell ref="V123:X123"/>
    <mergeCell ref="Y123:AA123"/>
    <mergeCell ref="AF123:AH123"/>
    <mergeCell ref="B133:AN133"/>
    <mergeCell ref="R129:T131"/>
    <mergeCell ref="AL129:AN131"/>
    <mergeCell ref="AH130:AK130"/>
    <mergeCell ref="AH131:AK131"/>
    <mergeCell ref="B130:H130"/>
    <mergeCell ref="L130:M130"/>
    <mergeCell ref="V130:AB130"/>
    <mergeCell ref="U66:U96"/>
    <mergeCell ref="B100:AN100"/>
    <mergeCell ref="U101:U131"/>
    <mergeCell ref="B135:AN135"/>
    <mergeCell ref="U136:U166"/>
    <mergeCell ref="X19:AN19"/>
    <mergeCell ref="X20:AI20"/>
    <mergeCell ref="X21:AI21"/>
    <mergeCell ref="X22:AI22"/>
    <mergeCell ref="X25:AK25"/>
    <mergeCell ref="AL24:AN24"/>
    <mergeCell ref="X24:AJ24"/>
    <mergeCell ref="X23:AJ23"/>
    <mergeCell ref="O24:P24"/>
    <mergeCell ref="Q24:R24"/>
    <mergeCell ref="S24:T24"/>
    <mergeCell ref="U24:V24"/>
    <mergeCell ref="U25:V25"/>
    <mergeCell ref="W19:W25"/>
    <mergeCell ref="U22:V23"/>
    <mergeCell ref="B131:M131"/>
    <mergeCell ref="V131:AG131"/>
    <mergeCell ref="AL124:AN124"/>
    <mergeCell ref="AF122:AH122"/>
    <mergeCell ref="AI122:AK122"/>
    <mergeCell ref="AL122:AN122"/>
    <mergeCell ref="B123:D123"/>
    <mergeCell ref="B21:N21"/>
    <mergeCell ref="B24:N24"/>
    <mergeCell ref="B25:T25"/>
    <mergeCell ref="N44:Q44"/>
    <mergeCell ref="N80:Q80"/>
    <mergeCell ref="R78:T80"/>
    <mergeCell ref="N61:Q61"/>
    <mergeCell ref="R59:T61"/>
    <mergeCell ref="B65:AN65"/>
    <mergeCell ref="N59:Q59"/>
    <mergeCell ref="B202:AN202"/>
    <mergeCell ref="B200:H200"/>
    <mergeCell ref="L200:M200"/>
    <mergeCell ref="V200:AB200"/>
    <mergeCell ref="AF200:AG200"/>
    <mergeCell ref="N199:Q199"/>
    <mergeCell ref="R199:T201"/>
    <mergeCell ref="N200:Q200"/>
    <mergeCell ref="N201:Q201"/>
    <mergeCell ref="AH199:AK199"/>
    <mergeCell ref="AL199:AN201"/>
    <mergeCell ref="AH200:AK200"/>
    <mergeCell ref="AH201:AK201"/>
    <mergeCell ref="B199:H199"/>
    <mergeCell ref="L199:M199"/>
    <mergeCell ref="V199:AB199"/>
    <mergeCell ref="AF199:AG199"/>
    <mergeCell ref="U171:U201"/>
    <mergeCell ref="V171:AN171"/>
    <mergeCell ref="I172:K182"/>
    <mergeCell ref="AC172:AE182"/>
    <mergeCell ref="B179:D179"/>
    <mergeCell ref="AL183:AN185"/>
    <mergeCell ref="AH184:AK184"/>
    <mergeCell ref="AF184:AG184"/>
    <mergeCell ref="N183:Q183"/>
    <mergeCell ref="N184:Q184"/>
    <mergeCell ref="R183:T185"/>
    <mergeCell ref="AF179:AH179"/>
    <mergeCell ref="AL175:AN175"/>
    <mergeCell ref="B176:D176"/>
    <mergeCell ref="E176:G176"/>
    <mergeCell ref="E198:G198"/>
    <mergeCell ref="L198:N198"/>
    <mergeCell ref="O198:Q198"/>
    <mergeCell ref="R198:T198"/>
    <mergeCell ref="V198:X198"/>
    <mergeCell ref="Y198:AA198"/>
    <mergeCell ref="AF198:AH198"/>
    <mergeCell ref="AI198:AK198"/>
    <mergeCell ref="AL198:AN198"/>
    <mergeCell ref="AL195:AN195"/>
    <mergeCell ref="AL78:AN80"/>
    <mergeCell ref="AH79:AK79"/>
    <mergeCell ref="AH80:AK80"/>
    <mergeCell ref="N94:Q94"/>
    <mergeCell ref="R94:T96"/>
    <mergeCell ref="N95:Q95"/>
    <mergeCell ref="N96:Q96"/>
    <mergeCell ref="AH94:AK94"/>
    <mergeCell ref="AL94:AN96"/>
    <mergeCell ref="AH95:AK95"/>
    <mergeCell ref="AH96:AK96"/>
    <mergeCell ref="N113:Q113"/>
    <mergeCell ref="N114:Q114"/>
    <mergeCell ref="N115:Q115"/>
    <mergeCell ref="B184:H184"/>
    <mergeCell ref="L184:M184"/>
    <mergeCell ref="V184:AB184"/>
    <mergeCell ref="V196:X196"/>
    <mergeCell ref="Y196:AA196"/>
    <mergeCell ref="AF196:AH196"/>
    <mergeCell ref="AI196:AK196"/>
    <mergeCell ref="AL196:AN196"/>
    <mergeCell ref="B198:D198"/>
    <mergeCell ref="B193:D193"/>
    <mergeCell ref="E193:G193"/>
    <mergeCell ref="L193:N193"/>
    <mergeCell ref="R195:T195"/>
    <mergeCell ref="V195:X195"/>
    <mergeCell ref="Y195:AA195"/>
    <mergeCell ref="R197:T197"/>
    <mergeCell ref="V197:X197"/>
    <mergeCell ref="B201:M201"/>
    <mergeCell ref="V201:AG201"/>
    <mergeCell ref="AF130:AG130"/>
    <mergeCell ref="N129:Q129"/>
    <mergeCell ref="B129:H129"/>
    <mergeCell ref="L129:M129"/>
    <mergeCell ref="V129:AB129"/>
    <mergeCell ref="AF129:AG129"/>
    <mergeCell ref="I129:K129"/>
    <mergeCell ref="AC129:AE129"/>
    <mergeCell ref="B134:AN134"/>
    <mergeCell ref="B132:AN132"/>
    <mergeCell ref="N130:Q130"/>
    <mergeCell ref="N131:Q131"/>
    <mergeCell ref="AF195:AH195"/>
    <mergeCell ref="AI195:AK195"/>
    <mergeCell ref="B197:D197"/>
    <mergeCell ref="E197:G197"/>
    <mergeCell ref="L197:N197"/>
    <mergeCell ref="O197:Q197"/>
    <mergeCell ref="AL193:AN193"/>
    <mergeCell ref="B194:D194"/>
    <mergeCell ref="E194:G194"/>
    <mergeCell ref="AL127:AN127"/>
    <mergeCell ref="B128:D128"/>
    <mergeCell ref="E128:G128"/>
    <mergeCell ref="L128:N128"/>
    <mergeCell ref="O128:Q128"/>
    <mergeCell ref="R128:T128"/>
    <mergeCell ref="V128:X128"/>
    <mergeCell ref="Y128:AA128"/>
    <mergeCell ref="AF128:AH128"/>
    <mergeCell ref="AI128:AK128"/>
    <mergeCell ref="AL128:AN128"/>
    <mergeCell ref="B127:D127"/>
    <mergeCell ref="E127:G127"/>
    <mergeCell ref="L127:N127"/>
    <mergeCell ref="O127:Q127"/>
    <mergeCell ref="R127:T127"/>
    <mergeCell ref="V127:X127"/>
    <mergeCell ref="Y127:AA127"/>
    <mergeCell ref="AF127:AH127"/>
    <mergeCell ref="AI127:AK127"/>
    <mergeCell ref="AL126:AN126"/>
    <mergeCell ref="B125:D125"/>
    <mergeCell ref="E125:G125"/>
    <mergeCell ref="L125:N125"/>
    <mergeCell ref="O125:Q125"/>
    <mergeCell ref="R125:T125"/>
    <mergeCell ref="V125:X125"/>
    <mergeCell ref="Y125:AA125"/>
    <mergeCell ref="AL120:AN120"/>
    <mergeCell ref="B121:D121"/>
    <mergeCell ref="E121:G121"/>
    <mergeCell ref="L121:N121"/>
    <mergeCell ref="O121:Q121"/>
    <mergeCell ref="R121:T121"/>
    <mergeCell ref="V121:X121"/>
    <mergeCell ref="Y121:AA121"/>
    <mergeCell ref="AF121:AH121"/>
    <mergeCell ref="AI121:AK121"/>
    <mergeCell ref="AL121:AN121"/>
    <mergeCell ref="R122:T122"/>
    <mergeCell ref="V122:X122"/>
    <mergeCell ref="Y122:AA122"/>
    <mergeCell ref="B124:D124"/>
    <mergeCell ref="AF120:AH120"/>
    <mergeCell ref="AI123:AK123"/>
    <mergeCell ref="AL123:AN123"/>
    <mergeCell ref="AL125:AN125"/>
    <mergeCell ref="B126:D126"/>
    <mergeCell ref="V119:X119"/>
    <mergeCell ref="Y119:AA119"/>
    <mergeCell ref="AF119:AH119"/>
    <mergeCell ref="AI119:AK119"/>
    <mergeCell ref="AL119:AN119"/>
    <mergeCell ref="B118:D118"/>
    <mergeCell ref="E118:G118"/>
    <mergeCell ref="I118:K128"/>
    <mergeCell ref="L118:N118"/>
    <mergeCell ref="O118:Q118"/>
    <mergeCell ref="R118:T118"/>
    <mergeCell ref="O124:Q124"/>
    <mergeCell ref="R124:T124"/>
    <mergeCell ref="B120:D120"/>
    <mergeCell ref="E120:G120"/>
    <mergeCell ref="L120:N120"/>
    <mergeCell ref="O120:Q120"/>
    <mergeCell ref="R120:T120"/>
    <mergeCell ref="V120:X120"/>
    <mergeCell ref="Y120:AA120"/>
    <mergeCell ref="B122:D122"/>
    <mergeCell ref="E122:G122"/>
    <mergeCell ref="L122:N122"/>
    <mergeCell ref="O122:Q122"/>
    <mergeCell ref="E126:G126"/>
    <mergeCell ref="L126:N126"/>
    <mergeCell ref="O126:Q126"/>
    <mergeCell ref="R126:T126"/>
    <mergeCell ref="V126:X126"/>
    <mergeCell ref="Y126:AA126"/>
    <mergeCell ref="AF126:AH126"/>
    <mergeCell ref="AI126:AK126"/>
    <mergeCell ref="AI124:AK124"/>
    <mergeCell ref="B115:M115"/>
    <mergeCell ref="V115:AG115"/>
    <mergeCell ref="B116:T116"/>
    <mergeCell ref="V116:AN116"/>
    <mergeCell ref="B117:T117"/>
    <mergeCell ref="V117:AN117"/>
    <mergeCell ref="R113:T115"/>
    <mergeCell ref="AH113:AK113"/>
    <mergeCell ref="AL113:AN115"/>
    <mergeCell ref="AH114:AK114"/>
    <mergeCell ref="AH115:AK115"/>
    <mergeCell ref="AL112:AN112"/>
    <mergeCell ref="B113:H113"/>
    <mergeCell ref="L113:M113"/>
    <mergeCell ref="V113:AB113"/>
    <mergeCell ref="AF113:AG113"/>
    <mergeCell ref="B114:H114"/>
    <mergeCell ref="L114:M114"/>
    <mergeCell ref="V114:AB114"/>
    <mergeCell ref="AF114:AG114"/>
    <mergeCell ref="B112:D112"/>
    <mergeCell ref="E112:G112"/>
    <mergeCell ref="L112:N112"/>
    <mergeCell ref="AF118:AH118"/>
    <mergeCell ref="AI118:AK118"/>
    <mergeCell ref="AL118:AN118"/>
    <mergeCell ref="B119:D119"/>
    <mergeCell ref="E119:G119"/>
    <mergeCell ref="L119:N119"/>
    <mergeCell ref="O119:Q119"/>
    <mergeCell ref="R119:T119"/>
    <mergeCell ref="B111:D111"/>
    <mergeCell ref="E111:G111"/>
    <mergeCell ref="L111:N111"/>
    <mergeCell ref="O111:Q111"/>
    <mergeCell ref="R111:T111"/>
    <mergeCell ref="V111:X111"/>
    <mergeCell ref="Y111:AA111"/>
    <mergeCell ref="AF111:AH111"/>
    <mergeCell ref="AI111:AK111"/>
    <mergeCell ref="AL111:AN111"/>
    <mergeCell ref="B110:D110"/>
    <mergeCell ref="E110:G110"/>
    <mergeCell ref="L110:N110"/>
    <mergeCell ref="O110:Q110"/>
    <mergeCell ref="R110:T110"/>
    <mergeCell ref="V110:X110"/>
    <mergeCell ref="Y110:AA110"/>
    <mergeCell ref="AF110:AH110"/>
    <mergeCell ref="AI110:AK110"/>
    <mergeCell ref="B106:D106"/>
    <mergeCell ref="E106:G106"/>
    <mergeCell ref="L106:N106"/>
    <mergeCell ref="O106:Q106"/>
    <mergeCell ref="R106:T106"/>
    <mergeCell ref="V106:X106"/>
    <mergeCell ref="Y106:AA106"/>
    <mergeCell ref="AF106:AH106"/>
    <mergeCell ref="AI106:AK106"/>
    <mergeCell ref="AL108:AN108"/>
    <mergeCell ref="B109:D109"/>
    <mergeCell ref="E109:G109"/>
    <mergeCell ref="L109:N109"/>
    <mergeCell ref="O109:Q109"/>
    <mergeCell ref="R109:T109"/>
    <mergeCell ref="V109:X109"/>
    <mergeCell ref="Y109:AA109"/>
    <mergeCell ref="AF109:AH109"/>
    <mergeCell ref="AI109:AK109"/>
    <mergeCell ref="AL109:AN109"/>
    <mergeCell ref="B108:D108"/>
    <mergeCell ref="E108:G108"/>
    <mergeCell ref="L108:N108"/>
    <mergeCell ref="O108:Q108"/>
    <mergeCell ref="R108:T108"/>
    <mergeCell ref="V108:X108"/>
    <mergeCell ref="Y108:AA108"/>
    <mergeCell ref="AF108:AH108"/>
    <mergeCell ref="AI108:AK108"/>
    <mergeCell ref="B105:D105"/>
    <mergeCell ref="E105:G105"/>
    <mergeCell ref="L105:N105"/>
    <mergeCell ref="O105:Q105"/>
    <mergeCell ref="R105:T105"/>
    <mergeCell ref="V105:X105"/>
    <mergeCell ref="Y105:AA105"/>
    <mergeCell ref="AF105:AH105"/>
    <mergeCell ref="AI105:AK105"/>
    <mergeCell ref="AL105:AN105"/>
    <mergeCell ref="B104:D104"/>
    <mergeCell ref="E104:G104"/>
    <mergeCell ref="L104:N104"/>
    <mergeCell ref="O104:Q104"/>
    <mergeCell ref="R104:T104"/>
    <mergeCell ref="V104:X104"/>
    <mergeCell ref="Y104:AA104"/>
    <mergeCell ref="AF104:AH104"/>
    <mergeCell ref="AI104:AK104"/>
    <mergeCell ref="I102:K112"/>
    <mergeCell ref="L102:N102"/>
    <mergeCell ref="O102:Q102"/>
    <mergeCell ref="R102:T102"/>
    <mergeCell ref="V102:X102"/>
    <mergeCell ref="Y102:AA102"/>
    <mergeCell ref="AC102:AE112"/>
    <mergeCell ref="AF102:AH102"/>
    <mergeCell ref="O107:Q107"/>
    <mergeCell ref="R107:T107"/>
    <mergeCell ref="V107:X107"/>
    <mergeCell ref="Y107:AA107"/>
    <mergeCell ref="AF107:AH107"/>
    <mergeCell ref="B27:AN27"/>
    <mergeCell ref="B29:AN29"/>
    <mergeCell ref="B64:AN64"/>
    <mergeCell ref="B30:AN30"/>
    <mergeCell ref="B46:AN46"/>
    <mergeCell ref="U47:U61"/>
    <mergeCell ref="B101:T101"/>
    <mergeCell ref="V101:AN101"/>
    <mergeCell ref="B99:AN99"/>
    <mergeCell ref="B98:AN98"/>
    <mergeCell ref="AH43:AK43"/>
    <mergeCell ref="AH44:AK44"/>
    <mergeCell ref="AH59:AK59"/>
    <mergeCell ref="AH60:AK60"/>
    <mergeCell ref="AL59:AN61"/>
    <mergeCell ref="AH61:AK61"/>
    <mergeCell ref="AL43:AN45"/>
    <mergeCell ref="AH45:AK45"/>
    <mergeCell ref="B28:AN28"/>
    <mergeCell ref="AF94:AG94"/>
    <mergeCell ref="V95:AB95"/>
    <mergeCell ref="AF95:AG95"/>
    <mergeCell ref="AF85:AH85"/>
    <mergeCell ref="B62:AN62"/>
    <mergeCell ref="AH78:AK78"/>
    <mergeCell ref="AL194:AN194"/>
    <mergeCell ref="AI197:AK197"/>
    <mergeCell ref="AL197:AN197"/>
    <mergeCell ref="O193:Q193"/>
    <mergeCell ref="R193:T193"/>
    <mergeCell ref="V193:X193"/>
    <mergeCell ref="Y193:AA193"/>
    <mergeCell ref="AF193:AH193"/>
    <mergeCell ref="AI193:AK193"/>
    <mergeCell ref="Y197:AA197"/>
    <mergeCell ref="AF197:AH197"/>
    <mergeCell ref="L103:N103"/>
    <mergeCell ref="O103:Q103"/>
    <mergeCell ref="R103:T103"/>
    <mergeCell ref="V103:X103"/>
    <mergeCell ref="Y103:AA103"/>
    <mergeCell ref="AF103:AH103"/>
    <mergeCell ref="AI103:AK103"/>
    <mergeCell ref="AL103:AN103"/>
    <mergeCell ref="AL104:AN104"/>
    <mergeCell ref="AI107:AK107"/>
    <mergeCell ref="AL107:AN107"/>
    <mergeCell ref="O112:Q112"/>
    <mergeCell ref="R112:T112"/>
    <mergeCell ref="V112:X112"/>
    <mergeCell ref="Y112:AA112"/>
    <mergeCell ref="AF112:AH112"/>
    <mergeCell ref="AL110:AN110"/>
    <mergeCell ref="AI120:AK120"/>
    <mergeCell ref="V124:X124"/>
    <mergeCell ref="Y124:AA124"/>
    <mergeCell ref="AF124:AH124"/>
    <mergeCell ref="AL191:AN191"/>
    <mergeCell ref="B192:D192"/>
    <mergeCell ref="E192:G192"/>
    <mergeCell ref="L192:N192"/>
    <mergeCell ref="O192:Q192"/>
    <mergeCell ref="R192:T192"/>
    <mergeCell ref="V192:X192"/>
    <mergeCell ref="Y192:AA192"/>
    <mergeCell ref="AF192:AH192"/>
    <mergeCell ref="AI192:AK192"/>
    <mergeCell ref="AL192:AN192"/>
    <mergeCell ref="B191:D191"/>
    <mergeCell ref="E191:G191"/>
    <mergeCell ref="L191:N191"/>
    <mergeCell ref="O191:Q191"/>
    <mergeCell ref="R191:T191"/>
    <mergeCell ref="V191:X191"/>
    <mergeCell ref="Y191:AA191"/>
    <mergeCell ref="AF191:AH191"/>
    <mergeCell ref="AI191:AK191"/>
    <mergeCell ref="I188:K198"/>
    <mergeCell ref="AC188:AE198"/>
    <mergeCell ref="B195:D195"/>
    <mergeCell ref="E195:G195"/>
    <mergeCell ref="L195:N195"/>
    <mergeCell ref="O195:Q195"/>
    <mergeCell ref="E190:G190"/>
    <mergeCell ref="L194:N194"/>
    <mergeCell ref="O194:Q194"/>
    <mergeCell ref="R194:T194"/>
    <mergeCell ref="V194:X194"/>
    <mergeCell ref="Y194:AA194"/>
    <mergeCell ref="B181:D181"/>
    <mergeCell ref="E181:G181"/>
    <mergeCell ref="L181:N181"/>
    <mergeCell ref="O181:Q181"/>
    <mergeCell ref="R181:T181"/>
    <mergeCell ref="V181:X181"/>
    <mergeCell ref="Y181:AA181"/>
    <mergeCell ref="AF181:AH181"/>
    <mergeCell ref="AF190:AH190"/>
    <mergeCell ref="AH185:AK185"/>
    <mergeCell ref="AI181:AK181"/>
    <mergeCell ref="AI190:AK190"/>
    <mergeCell ref="AH183:AK183"/>
    <mergeCell ref="I183:K183"/>
    <mergeCell ref="AC184:AE184"/>
    <mergeCell ref="B196:D196"/>
    <mergeCell ref="E196:G196"/>
    <mergeCell ref="L196:N196"/>
    <mergeCell ref="O196:Q196"/>
    <mergeCell ref="R196:T196"/>
    <mergeCell ref="AF194:AH194"/>
    <mergeCell ref="AI194:AK194"/>
    <mergeCell ref="AL190:AN190"/>
    <mergeCell ref="AF188:AH188"/>
    <mergeCell ref="AI188:AK188"/>
    <mergeCell ref="AL188:AN188"/>
    <mergeCell ref="B189:D189"/>
    <mergeCell ref="E189:G189"/>
    <mergeCell ref="L189:N189"/>
    <mergeCell ref="O189:Q189"/>
    <mergeCell ref="R189:T189"/>
    <mergeCell ref="V189:X189"/>
    <mergeCell ref="Y189:AA189"/>
    <mergeCell ref="AF189:AH189"/>
    <mergeCell ref="AI189:AK189"/>
    <mergeCell ref="AL189:AN189"/>
    <mergeCell ref="B186:T186"/>
    <mergeCell ref="V186:AN186"/>
    <mergeCell ref="B187:T187"/>
    <mergeCell ref="V187:AN187"/>
    <mergeCell ref="L190:N190"/>
    <mergeCell ref="O190:Q190"/>
    <mergeCell ref="R190:T190"/>
    <mergeCell ref="V190:X190"/>
    <mergeCell ref="Y190:AA190"/>
    <mergeCell ref="B190:D190"/>
    <mergeCell ref="B177:D177"/>
    <mergeCell ref="E177:G177"/>
    <mergeCell ref="L177:N177"/>
    <mergeCell ref="O177:Q177"/>
    <mergeCell ref="R177:T177"/>
    <mergeCell ref="V177:X177"/>
    <mergeCell ref="Y177:AA177"/>
    <mergeCell ref="AF177:AH177"/>
    <mergeCell ref="AI177:AK177"/>
    <mergeCell ref="V179:X179"/>
    <mergeCell ref="B185:M185"/>
    <mergeCell ref="V185:AG185"/>
    <mergeCell ref="N185:Q185"/>
    <mergeCell ref="B188:D188"/>
    <mergeCell ref="E188:G188"/>
    <mergeCell ref="L188:N188"/>
    <mergeCell ref="O188:Q188"/>
    <mergeCell ref="R188:T188"/>
    <mergeCell ref="V188:X188"/>
    <mergeCell ref="Y188:AA188"/>
    <mergeCell ref="B180:D180"/>
    <mergeCell ref="E180:G180"/>
    <mergeCell ref="L180:N180"/>
    <mergeCell ref="O180:Q180"/>
    <mergeCell ref="R180:T180"/>
    <mergeCell ref="V180:X180"/>
    <mergeCell ref="Y180:AA180"/>
    <mergeCell ref="E179:G179"/>
    <mergeCell ref="L179:N179"/>
    <mergeCell ref="O179:Q179"/>
    <mergeCell ref="R179:T179"/>
    <mergeCell ref="Y179:AA179"/>
    <mergeCell ref="AL176:AN176"/>
    <mergeCell ref="B175:D175"/>
    <mergeCell ref="E175:G175"/>
    <mergeCell ref="L175:N175"/>
    <mergeCell ref="O175:Q175"/>
    <mergeCell ref="R175:T175"/>
    <mergeCell ref="V175:X175"/>
    <mergeCell ref="Y175:AA175"/>
    <mergeCell ref="AF175:AH175"/>
    <mergeCell ref="AI175:AK175"/>
    <mergeCell ref="AL181:AN181"/>
    <mergeCell ref="B182:D182"/>
    <mergeCell ref="E182:G182"/>
    <mergeCell ref="L182:N182"/>
    <mergeCell ref="O182:Q182"/>
    <mergeCell ref="V182:X182"/>
    <mergeCell ref="Y182:AA182"/>
    <mergeCell ref="AF182:AH182"/>
    <mergeCell ref="AF180:AH180"/>
    <mergeCell ref="AI180:AK180"/>
    <mergeCell ref="AL180:AN180"/>
    <mergeCell ref="AL177:AN177"/>
    <mergeCell ref="B178:D178"/>
    <mergeCell ref="E178:G178"/>
    <mergeCell ref="L178:N178"/>
    <mergeCell ref="O178:Q178"/>
    <mergeCell ref="R178:T178"/>
    <mergeCell ref="V178:X178"/>
    <mergeCell ref="Y178:AA178"/>
    <mergeCell ref="AF178:AH178"/>
    <mergeCell ref="AI178:AK178"/>
    <mergeCell ref="AL178:AN178"/>
    <mergeCell ref="AI179:AK179"/>
    <mergeCell ref="AL179:AN179"/>
    <mergeCell ref="L164:M164"/>
    <mergeCell ref="E174:G174"/>
    <mergeCell ref="L174:N174"/>
    <mergeCell ref="O174:Q174"/>
    <mergeCell ref="R174:T174"/>
    <mergeCell ref="V174:X174"/>
    <mergeCell ref="Y174:AA174"/>
    <mergeCell ref="AF174:AH174"/>
    <mergeCell ref="AI174:AK174"/>
    <mergeCell ref="AL174:AN174"/>
    <mergeCell ref="AF172:AH172"/>
    <mergeCell ref="AI172:AK172"/>
    <mergeCell ref="AL172:AN172"/>
    <mergeCell ref="B173:D173"/>
    <mergeCell ref="E173:G173"/>
    <mergeCell ref="L173:N173"/>
    <mergeCell ref="O173:Q173"/>
    <mergeCell ref="R173:T173"/>
    <mergeCell ref="V173:X173"/>
    <mergeCell ref="Y173:AA173"/>
    <mergeCell ref="AF173:AH173"/>
    <mergeCell ref="AI173:AK173"/>
    <mergeCell ref="AL173:AN173"/>
    <mergeCell ref="L176:N176"/>
    <mergeCell ref="O176:Q176"/>
    <mergeCell ref="R176:T176"/>
    <mergeCell ref="V176:X176"/>
    <mergeCell ref="Y176:AA176"/>
    <mergeCell ref="AF176:AH176"/>
    <mergeCell ref="AI176:AK176"/>
    <mergeCell ref="B170:AN170"/>
    <mergeCell ref="B171:T171"/>
    <mergeCell ref="B168:AN168"/>
    <mergeCell ref="B169:AN169"/>
    <mergeCell ref="B172:D172"/>
    <mergeCell ref="E172:G172"/>
    <mergeCell ref="L172:N172"/>
    <mergeCell ref="O172:Q172"/>
    <mergeCell ref="R172:T172"/>
    <mergeCell ref="V172:X172"/>
    <mergeCell ref="Y172:AA172"/>
    <mergeCell ref="B174:D174"/>
    <mergeCell ref="B166:M166"/>
    <mergeCell ref="V166:AG166"/>
    <mergeCell ref="B167:AN167"/>
    <mergeCell ref="R164:T166"/>
    <mergeCell ref="N165:Q165"/>
    <mergeCell ref="N166:Q166"/>
    <mergeCell ref="AH164:AK164"/>
    <mergeCell ref="AL164:AN166"/>
    <mergeCell ref="AH165:AK165"/>
    <mergeCell ref="AH166:AK166"/>
    <mergeCell ref="B165:H165"/>
    <mergeCell ref="L165:M165"/>
    <mergeCell ref="V165:AB165"/>
    <mergeCell ref="AF165:AG165"/>
    <mergeCell ref="N164:Q164"/>
    <mergeCell ref="B164:H164"/>
    <mergeCell ref="V164:AB164"/>
    <mergeCell ref="AF164:AG164"/>
    <mergeCell ref="I164:K164"/>
    <mergeCell ref="AC164:AE164"/>
    <mergeCell ref="AL162:AN162"/>
    <mergeCell ref="B163:D163"/>
    <mergeCell ref="E163:G163"/>
    <mergeCell ref="L163:N163"/>
    <mergeCell ref="O163:Q163"/>
    <mergeCell ref="R163:T163"/>
    <mergeCell ref="V163:X163"/>
    <mergeCell ref="Y163:AA163"/>
    <mergeCell ref="AF163:AH163"/>
    <mergeCell ref="AI163:AK163"/>
    <mergeCell ref="AL163:AN163"/>
    <mergeCell ref="B162:D162"/>
    <mergeCell ref="E162:G162"/>
    <mergeCell ref="L162:N162"/>
    <mergeCell ref="O162:Q162"/>
    <mergeCell ref="R162:T162"/>
    <mergeCell ref="V162:X162"/>
    <mergeCell ref="AF162:AH162"/>
    <mergeCell ref="AI162:AK162"/>
    <mergeCell ref="AI159:AK159"/>
    <mergeCell ref="AL159:AN159"/>
    <mergeCell ref="AF157:AH157"/>
    <mergeCell ref="AI157:AK157"/>
    <mergeCell ref="AL157:AN157"/>
    <mergeCell ref="B158:D158"/>
    <mergeCell ref="E158:G158"/>
    <mergeCell ref="L158:N158"/>
    <mergeCell ref="O158:Q158"/>
    <mergeCell ref="R158:T158"/>
    <mergeCell ref="V158:X158"/>
    <mergeCell ref="Y158:AA158"/>
    <mergeCell ref="AF158:AH158"/>
    <mergeCell ref="AI158:AK158"/>
    <mergeCell ref="AL158:AN158"/>
    <mergeCell ref="AL160:AN160"/>
    <mergeCell ref="AF161:AH161"/>
    <mergeCell ref="AI161:AK161"/>
    <mergeCell ref="AL161:AN161"/>
    <mergeCell ref="B160:D160"/>
    <mergeCell ref="E160:G160"/>
    <mergeCell ref="L160:N160"/>
    <mergeCell ref="O160:Q160"/>
    <mergeCell ref="R160:T160"/>
    <mergeCell ref="V160:X160"/>
    <mergeCell ref="Y160:AA160"/>
    <mergeCell ref="AF160:AH160"/>
    <mergeCell ref="AI160:AK160"/>
    <mergeCell ref="Y157:AA157"/>
    <mergeCell ref="B159:D159"/>
    <mergeCell ref="E159:G159"/>
    <mergeCell ref="L159:N159"/>
    <mergeCell ref="AI155:AK155"/>
    <mergeCell ref="AL155:AN155"/>
    <mergeCell ref="B156:D156"/>
    <mergeCell ref="E156:G156"/>
    <mergeCell ref="L156:N156"/>
    <mergeCell ref="O156:Q156"/>
    <mergeCell ref="R156:T156"/>
    <mergeCell ref="V156:X156"/>
    <mergeCell ref="Y156:AA156"/>
    <mergeCell ref="AF156:AH156"/>
    <mergeCell ref="AI156:AK156"/>
    <mergeCell ref="AL156:AN156"/>
    <mergeCell ref="AF153:AH153"/>
    <mergeCell ref="AI153:AK153"/>
    <mergeCell ref="AL153:AN153"/>
    <mergeCell ref="B154:D154"/>
    <mergeCell ref="E154:G154"/>
    <mergeCell ref="L154:N154"/>
    <mergeCell ref="O154:Q154"/>
    <mergeCell ref="R154:T154"/>
    <mergeCell ref="V154:X154"/>
    <mergeCell ref="Y154:AA154"/>
    <mergeCell ref="AF154:AH154"/>
    <mergeCell ref="AI154:AK154"/>
    <mergeCell ref="AL154:AN154"/>
    <mergeCell ref="B153:D153"/>
    <mergeCell ref="E153:G153"/>
    <mergeCell ref="I153:K163"/>
    <mergeCell ref="L153:N153"/>
    <mergeCell ref="O153:Q153"/>
    <mergeCell ref="R153:T153"/>
    <mergeCell ref="AF159:AH159"/>
    <mergeCell ref="O159:Q159"/>
    <mergeCell ref="R159:T159"/>
    <mergeCell ref="V159:X159"/>
    <mergeCell ref="Y159:AA159"/>
    <mergeCell ref="B161:D161"/>
    <mergeCell ref="E161:G161"/>
    <mergeCell ref="L161:N161"/>
    <mergeCell ref="O161:Q161"/>
    <mergeCell ref="R161:T161"/>
    <mergeCell ref="V161:X161"/>
    <mergeCell ref="Y161:AA161"/>
    <mergeCell ref="Y162:AA162"/>
    <mergeCell ref="AF155:AH155"/>
    <mergeCell ref="N150:Q150"/>
    <mergeCell ref="R148:T150"/>
    <mergeCell ref="AH148:AK148"/>
    <mergeCell ref="AL148:AN150"/>
    <mergeCell ref="AH149:AK149"/>
    <mergeCell ref="AH150:AK150"/>
    <mergeCell ref="B149:H149"/>
    <mergeCell ref="L149:M149"/>
    <mergeCell ref="V149:AB149"/>
    <mergeCell ref="AF149:AG149"/>
    <mergeCell ref="N148:Q148"/>
    <mergeCell ref="N149:Q149"/>
    <mergeCell ref="B148:H148"/>
    <mergeCell ref="L148:M148"/>
    <mergeCell ref="V148:AB148"/>
    <mergeCell ref="AF148:AG148"/>
    <mergeCell ref="V153:X153"/>
    <mergeCell ref="Y153:AA153"/>
    <mergeCell ref="AC153:AE163"/>
    <mergeCell ref="B155:D155"/>
    <mergeCell ref="E155:G155"/>
    <mergeCell ref="L155:N155"/>
    <mergeCell ref="O155:Q155"/>
    <mergeCell ref="R155:T155"/>
    <mergeCell ref="V155:X155"/>
    <mergeCell ref="Y155:AA155"/>
    <mergeCell ref="B157:D157"/>
    <mergeCell ref="E157:G157"/>
    <mergeCell ref="L157:N157"/>
    <mergeCell ref="O157:Q157"/>
    <mergeCell ref="R157:T157"/>
    <mergeCell ref="V157:X157"/>
    <mergeCell ref="AL146:AN146"/>
    <mergeCell ref="B147:D147"/>
    <mergeCell ref="E147:G147"/>
    <mergeCell ref="L147:N147"/>
    <mergeCell ref="O147:Q147"/>
    <mergeCell ref="R147:T147"/>
    <mergeCell ref="V147:X147"/>
    <mergeCell ref="Y147:AA147"/>
    <mergeCell ref="AF147:AH147"/>
    <mergeCell ref="AI147:AK147"/>
    <mergeCell ref="AL147:AN147"/>
    <mergeCell ref="B146:D146"/>
    <mergeCell ref="E146:G146"/>
    <mergeCell ref="L146:N146"/>
    <mergeCell ref="O146:Q146"/>
    <mergeCell ref="R146:T146"/>
    <mergeCell ref="V146:X146"/>
    <mergeCell ref="Y146:AA146"/>
    <mergeCell ref="AF146:AH146"/>
    <mergeCell ref="AI146:AK146"/>
    <mergeCell ref="AL144:AN144"/>
    <mergeCell ref="B145:D145"/>
    <mergeCell ref="E145:G145"/>
    <mergeCell ref="L145:N145"/>
    <mergeCell ref="O145:Q145"/>
    <mergeCell ref="R145:T145"/>
    <mergeCell ref="V145:X145"/>
    <mergeCell ref="Y145:AA145"/>
    <mergeCell ref="AF145:AH145"/>
    <mergeCell ref="AI145:AK145"/>
    <mergeCell ref="AL145:AN145"/>
    <mergeCell ref="B144:D144"/>
    <mergeCell ref="E144:G144"/>
    <mergeCell ref="L144:N144"/>
    <mergeCell ref="O144:Q144"/>
    <mergeCell ref="R144:T144"/>
    <mergeCell ref="V144:X144"/>
    <mergeCell ref="Y144:AA144"/>
    <mergeCell ref="AF144:AH144"/>
    <mergeCell ref="AI144:AK144"/>
    <mergeCell ref="AI140:AK140"/>
    <mergeCell ref="AL142:AN142"/>
    <mergeCell ref="B143:D143"/>
    <mergeCell ref="E143:G143"/>
    <mergeCell ref="L143:N143"/>
    <mergeCell ref="O143:Q143"/>
    <mergeCell ref="R143:T143"/>
    <mergeCell ref="V143:X143"/>
    <mergeCell ref="Y143:AA143"/>
    <mergeCell ref="AF143:AH143"/>
    <mergeCell ref="AI143:AK143"/>
    <mergeCell ref="AL143:AN143"/>
    <mergeCell ref="B142:D142"/>
    <mergeCell ref="E142:G142"/>
    <mergeCell ref="L142:N142"/>
    <mergeCell ref="O142:Q142"/>
    <mergeCell ref="R142:T142"/>
    <mergeCell ref="V142:X142"/>
    <mergeCell ref="Y142:AA142"/>
    <mergeCell ref="AF142:AH142"/>
    <mergeCell ref="AI142:AK142"/>
    <mergeCell ref="AI139:AK139"/>
    <mergeCell ref="AL139:AN139"/>
    <mergeCell ref="V96:AG96"/>
    <mergeCell ref="B136:T136"/>
    <mergeCell ref="V136:AN136"/>
    <mergeCell ref="B137:D137"/>
    <mergeCell ref="E137:G137"/>
    <mergeCell ref="I137:K147"/>
    <mergeCell ref="L137:N137"/>
    <mergeCell ref="O137:Q137"/>
    <mergeCell ref="R137:T137"/>
    <mergeCell ref="V137:X137"/>
    <mergeCell ref="Y137:AA137"/>
    <mergeCell ref="AC137:AE147"/>
    <mergeCell ref="AF137:AH137"/>
    <mergeCell ref="AI137:AK137"/>
    <mergeCell ref="AL137:AN137"/>
    <mergeCell ref="B138:D138"/>
    <mergeCell ref="E138:G138"/>
    <mergeCell ref="L138:N138"/>
    <mergeCell ref="O138:Q138"/>
    <mergeCell ref="AL140:AN140"/>
    <mergeCell ref="B141:D141"/>
    <mergeCell ref="E141:G141"/>
    <mergeCell ref="AF141:AH141"/>
    <mergeCell ref="AI141:AK141"/>
    <mergeCell ref="AL141:AN141"/>
    <mergeCell ref="B140:D140"/>
    <mergeCell ref="E140:G140"/>
    <mergeCell ref="L140:N140"/>
    <mergeCell ref="O140:Q140"/>
    <mergeCell ref="R140:T140"/>
    <mergeCell ref="AI85:AK85"/>
    <mergeCell ref="Y86:AA86"/>
    <mergeCell ref="AF86:AH86"/>
    <mergeCell ref="AI86:AK86"/>
    <mergeCell ref="Y87:AA87"/>
    <mergeCell ref="AF87:AH87"/>
    <mergeCell ref="AI87:AK87"/>
    <mergeCell ref="Y88:AA88"/>
    <mergeCell ref="AF88:AH88"/>
    <mergeCell ref="AI88:AK88"/>
    <mergeCell ref="AF138:AH138"/>
    <mergeCell ref="AI138:AK138"/>
    <mergeCell ref="AI112:AK112"/>
    <mergeCell ref="V118:X118"/>
    <mergeCell ref="Y118:AA118"/>
    <mergeCell ref="AC118:AE128"/>
    <mergeCell ref="AF125:AH125"/>
    <mergeCell ref="AI125:AK125"/>
    <mergeCell ref="AH129:AK129"/>
    <mergeCell ref="B97:AN97"/>
    <mergeCell ref="AL138:AN138"/>
    <mergeCell ref="AI102:AK102"/>
    <mergeCell ref="AL102:AN102"/>
    <mergeCell ref="B103:D103"/>
    <mergeCell ref="AL106:AN106"/>
    <mergeCell ref="B107:D107"/>
    <mergeCell ref="E107:G107"/>
    <mergeCell ref="L107:N107"/>
    <mergeCell ref="B94:H94"/>
    <mergeCell ref="L94:M94"/>
    <mergeCell ref="B95:H95"/>
    <mergeCell ref="L95:M95"/>
    <mergeCell ref="B81:T81"/>
    <mergeCell ref="V79:AB79"/>
    <mergeCell ref="AF79:AG79"/>
    <mergeCell ref="V80:AG80"/>
    <mergeCell ref="V61:AG61"/>
    <mergeCell ref="Y48:AA48"/>
    <mergeCell ref="AC48:AE58"/>
    <mergeCell ref="AF48:AH48"/>
    <mergeCell ref="AI48:AK48"/>
    <mergeCell ref="Y49:AA49"/>
    <mergeCell ref="AF49:AH49"/>
    <mergeCell ref="AI49:AK49"/>
    <mergeCell ref="Y50:AA50"/>
    <mergeCell ref="AF50:AH50"/>
    <mergeCell ref="AI50:AK50"/>
    <mergeCell ref="Y51:AA51"/>
    <mergeCell ref="AF51:AH51"/>
    <mergeCell ref="AI51:AK51"/>
    <mergeCell ref="Y52:AA52"/>
    <mergeCell ref="AF52:AH52"/>
    <mergeCell ref="AI52:AK52"/>
    <mergeCell ref="Y53:AA53"/>
    <mergeCell ref="AF53:AH53"/>
    <mergeCell ref="AI53:AK53"/>
    <mergeCell ref="Y54:AA54"/>
    <mergeCell ref="AF54:AH54"/>
    <mergeCell ref="AI54:AK54"/>
    <mergeCell ref="Y55:AA55"/>
    <mergeCell ref="AF55:AH55"/>
    <mergeCell ref="B63:AN63"/>
    <mergeCell ref="N78:Q78"/>
    <mergeCell ref="N79:Q79"/>
    <mergeCell ref="AL74:AN74"/>
    <mergeCell ref="B75:D75"/>
    <mergeCell ref="E75:G75"/>
    <mergeCell ref="L75:N75"/>
    <mergeCell ref="O75:Q75"/>
    <mergeCell ref="AI32:AK32"/>
    <mergeCell ref="Y33:AA33"/>
    <mergeCell ref="AF33:AH33"/>
    <mergeCell ref="AI33:AK33"/>
    <mergeCell ref="Y34:AA34"/>
    <mergeCell ref="AF34:AH34"/>
    <mergeCell ref="AI34:AK34"/>
    <mergeCell ref="Y35:AA35"/>
    <mergeCell ref="AF35:AH35"/>
    <mergeCell ref="AI35:AK35"/>
    <mergeCell ref="B96:M96"/>
    <mergeCell ref="Y32:AA32"/>
    <mergeCell ref="AC32:AE42"/>
    <mergeCell ref="AF32:AH32"/>
    <mergeCell ref="Y36:AA36"/>
    <mergeCell ref="AF36:AH36"/>
    <mergeCell ref="Y37:AA37"/>
    <mergeCell ref="AF37:AH37"/>
    <mergeCell ref="Y38:AA38"/>
    <mergeCell ref="AF38:AH38"/>
    <mergeCell ref="Y39:AA39"/>
    <mergeCell ref="AF39:AH39"/>
    <mergeCell ref="Y40:AA40"/>
    <mergeCell ref="AF40:AH40"/>
    <mergeCell ref="Y41:AA41"/>
    <mergeCell ref="AF41:AH41"/>
    <mergeCell ref="Y42:AA42"/>
    <mergeCell ref="V45:AG45"/>
    <mergeCell ref="I43:K43"/>
    <mergeCell ref="N45:Q45"/>
    <mergeCell ref="R43:T45"/>
    <mergeCell ref="B60:H60"/>
    <mergeCell ref="V81:AN81"/>
    <mergeCell ref="Y83:AA83"/>
    <mergeCell ref="AC83:AE93"/>
    <mergeCell ref="AF83:AH83"/>
    <mergeCell ref="AI83:AK83"/>
    <mergeCell ref="Y84:AA84"/>
    <mergeCell ref="AF84:AH84"/>
    <mergeCell ref="AI84:AK84"/>
    <mergeCell ref="Y85:AA85"/>
    <mergeCell ref="B61:M61"/>
    <mergeCell ref="B80:M80"/>
    <mergeCell ref="Y67:AA67"/>
    <mergeCell ref="AC67:AE77"/>
    <mergeCell ref="AF67:AH67"/>
    <mergeCell ref="AI67:AK67"/>
    <mergeCell ref="Y68:AA68"/>
    <mergeCell ref="AF68:AH68"/>
    <mergeCell ref="AI68:AK68"/>
    <mergeCell ref="Y69:AA69"/>
    <mergeCell ref="AF69:AH69"/>
    <mergeCell ref="AI69:AK69"/>
    <mergeCell ref="Y70:AA70"/>
    <mergeCell ref="AF70:AH70"/>
    <mergeCell ref="B79:H79"/>
    <mergeCell ref="L79:M79"/>
    <mergeCell ref="AF93:AH93"/>
    <mergeCell ref="AI93:AK93"/>
    <mergeCell ref="L44:M44"/>
    <mergeCell ref="V43:AB43"/>
    <mergeCell ref="AF43:AG43"/>
    <mergeCell ref="AL41:AN41"/>
    <mergeCell ref="B42:D42"/>
    <mergeCell ref="E42:G42"/>
    <mergeCell ref="L42:N42"/>
    <mergeCell ref="O42:Q42"/>
    <mergeCell ref="R42:T42"/>
    <mergeCell ref="V42:X42"/>
    <mergeCell ref="AL42:AN42"/>
    <mergeCell ref="AI41:AK41"/>
    <mergeCell ref="AF42:AH42"/>
    <mergeCell ref="AI42:AK42"/>
    <mergeCell ref="B41:D41"/>
    <mergeCell ref="E41:G41"/>
    <mergeCell ref="L41:N41"/>
    <mergeCell ref="O41:Q41"/>
    <mergeCell ref="R41:T41"/>
    <mergeCell ref="V41:X41"/>
    <mergeCell ref="V44:AB44"/>
    <mergeCell ref="AF44:AG44"/>
    <mergeCell ref="N43:Q43"/>
    <mergeCell ref="AL33:AN33"/>
    <mergeCell ref="B34:D34"/>
    <mergeCell ref="E34:G34"/>
    <mergeCell ref="L34:N34"/>
    <mergeCell ref="O34:Q34"/>
    <mergeCell ref="R34:T34"/>
    <mergeCell ref="V34:X34"/>
    <mergeCell ref="AL34:AN34"/>
    <mergeCell ref="AL39:AN39"/>
    <mergeCell ref="B40:D40"/>
    <mergeCell ref="E40:G40"/>
    <mergeCell ref="L40:N40"/>
    <mergeCell ref="O40:Q40"/>
    <mergeCell ref="R40:T40"/>
    <mergeCell ref="V40:X40"/>
    <mergeCell ref="AL40:AN40"/>
    <mergeCell ref="AI39:AK39"/>
    <mergeCell ref="AI40:AK40"/>
    <mergeCell ref="B39:D39"/>
    <mergeCell ref="E39:G39"/>
    <mergeCell ref="L39:N39"/>
    <mergeCell ref="O39:Q39"/>
    <mergeCell ref="R39:T39"/>
    <mergeCell ref="V39:X39"/>
    <mergeCell ref="AL37:AN37"/>
    <mergeCell ref="B38:D38"/>
    <mergeCell ref="E38:G38"/>
    <mergeCell ref="L38:N38"/>
    <mergeCell ref="O38:Q38"/>
    <mergeCell ref="R38:T38"/>
    <mergeCell ref="V38:X38"/>
    <mergeCell ref="AL38:AN38"/>
    <mergeCell ref="AI55:AK55"/>
    <mergeCell ref="Y56:AA56"/>
    <mergeCell ref="AF56:AH56"/>
    <mergeCell ref="AI56:AK56"/>
    <mergeCell ref="B55:D55"/>
    <mergeCell ref="AL35:AN35"/>
    <mergeCell ref="B36:D36"/>
    <mergeCell ref="E36:G36"/>
    <mergeCell ref="L36:N36"/>
    <mergeCell ref="O36:Q36"/>
    <mergeCell ref="R36:T36"/>
    <mergeCell ref="V36:X36"/>
    <mergeCell ref="AL36:AN36"/>
    <mergeCell ref="AI36:AK36"/>
    <mergeCell ref="B35:D35"/>
    <mergeCell ref="E35:G35"/>
    <mergeCell ref="L35:N35"/>
    <mergeCell ref="O35:Q35"/>
    <mergeCell ref="R35:T35"/>
    <mergeCell ref="V35:X35"/>
    <mergeCell ref="AI37:AK37"/>
    <mergeCell ref="AI38:AK38"/>
    <mergeCell ref="B37:D37"/>
    <mergeCell ref="E37:G37"/>
    <mergeCell ref="L37:N37"/>
    <mergeCell ref="O37:Q37"/>
    <mergeCell ref="R37:T37"/>
    <mergeCell ref="V37:X37"/>
    <mergeCell ref="B45:M45"/>
    <mergeCell ref="B43:H43"/>
    <mergeCell ref="L43:M43"/>
    <mergeCell ref="B44:H44"/>
    <mergeCell ref="O57:Q57"/>
    <mergeCell ref="R57:T57"/>
    <mergeCell ref="V57:X57"/>
    <mergeCell ref="V60:AB60"/>
    <mergeCell ref="AF60:AG60"/>
    <mergeCell ref="N60:Q60"/>
    <mergeCell ref="B31:T31"/>
    <mergeCell ref="V31:AN31"/>
    <mergeCell ref="B32:D32"/>
    <mergeCell ref="E32:G32"/>
    <mergeCell ref="I32:K42"/>
    <mergeCell ref="L32:N32"/>
    <mergeCell ref="O32:Q32"/>
    <mergeCell ref="R32:T32"/>
    <mergeCell ref="V32:X32"/>
    <mergeCell ref="AL32:AN32"/>
    <mergeCell ref="B33:D33"/>
    <mergeCell ref="E33:G33"/>
    <mergeCell ref="L33:N33"/>
    <mergeCell ref="O33:Q33"/>
    <mergeCell ref="R33:T33"/>
    <mergeCell ref="V33:X33"/>
    <mergeCell ref="B59:H59"/>
    <mergeCell ref="L59:M59"/>
    <mergeCell ref="AL55:AN55"/>
    <mergeCell ref="B56:D56"/>
    <mergeCell ref="E56:G56"/>
    <mergeCell ref="L56:N56"/>
    <mergeCell ref="O56:Q56"/>
    <mergeCell ref="R56:T56"/>
    <mergeCell ref="V56:X56"/>
    <mergeCell ref="AL56:AN56"/>
    <mergeCell ref="E54:G54"/>
    <mergeCell ref="L54:N54"/>
    <mergeCell ref="O54:Q54"/>
    <mergeCell ref="R54:T54"/>
    <mergeCell ref="V54:X54"/>
    <mergeCell ref="AL54:AN54"/>
    <mergeCell ref="B53:D53"/>
    <mergeCell ref="E53:G53"/>
    <mergeCell ref="L53:N53"/>
    <mergeCell ref="O53:Q53"/>
    <mergeCell ref="R53:T53"/>
    <mergeCell ref="V53:X53"/>
    <mergeCell ref="L60:M60"/>
    <mergeCell ref="V59:AB59"/>
    <mergeCell ref="AF59:AG59"/>
    <mergeCell ref="AL57:AN57"/>
    <mergeCell ref="B58:D58"/>
    <mergeCell ref="E58:G58"/>
    <mergeCell ref="L58:N58"/>
    <mergeCell ref="O58:Q58"/>
    <mergeCell ref="R58:T58"/>
    <mergeCell ref="V58:X58"/>
    <mergeCell ref="AL58:AN58"/>
    <mergeCell ref="Y57:AA57"/>
    <mergeCell ref="AF57:AH57"/>
    <mergeCell ref="AI57:AK57"/>
    <mergeCell ref="Y58:AA58"/>
    <mergeCell ref="AF58:AH58"/>
    <mergeCell ref="AI58:AK58"/>
    <mergeCell ref="B57:D57"/>
    <mergeCell ref="E57:G57"/>
    <mergeCell ref="L57:N57"/>
    <mergeCell ref="L78:M78"/>
    <mergeCell ref="V78:AB78"/>
    <mergeCell ref="AF78:AG78"/>
    <mergeCell ref="AL76:AN76"/>
    <mergeCell ref="B77:D77"/>
    <mergeCell ref="E77:G77"/>
    <mergeCell ref="L77:N77"/>
    <mergeCell ref="O77:Q77"/>
    <mergeCell ref="R77:T77"/>
    <mergeCell ref="V77:X77"/>
    <mergeCell ref="AL77:AN77"/>
    <mergeCell ref="Y76:AA76"/>
    <mergeCell ref="AF76:AH76"/>
    <mergeCell ref="AL51:AN51"/>
    <mergeCell ref="B52:D52"/>
    <mergeCell ref="E52:G52"/>
    <mergeCell ref="L52:N52"/>
    <mergeCell ref="O52:Q52"/>
    <mergeCell ref="R52:T52"/>
    <mergeCell ref="V52:X52"/>
    <mergeCell ref="AL52:AN52"/>
    <mergeCell ref="B51:D51"/>
    <mergeCell ref="E51:G51"/>
    <mergeCell ref="L51:N51"/>
    <mergeCell ref="O51:Q51"/>
    <mergeCell ref="R51:T51"/>
    <mergeCell ref="V51:X51"/>
    <mergeCell ref="E55:G55"/>
    <mergeCell ref="L55:N55"/>
    <mergeCell ref="O55:Q55"/>
    <mergeCell ref="R55:T55"/>
    <mergeCell ref="V55:X55"/>
    <mergeCell ref="B72:D72"/>
    <mergeCell ref="E72:G72"/>
    <mergeCell ref="L72:N72"/>
    <mergeCell ref="O72:Q72"/>
    <mergeCell ref="R72:T72"/>
    <mergeCell ref="V72:X72"/>
    <mergeCell ref="B47:T47"/>
    <mergeCell ref="V47:AN47"/>
    <mergeCell ref="B48:D48"/>
    <mergeCell ref="E48:G48"/>
    <mergeCell ref="I48:K58"/>
    <mergeCell ref="L48:N48"/>
    <mergeCell ref="O48:Q48"/>
    <mergeCell ref="R48:T48"/>
    <mergeCell ref="V48:X48"/>
    <mergeCell ref="AL48:AN48"/>
    <mergeCell ref="B49:D49"/>
    <mergeCell ref="E49:G49"/>
    <mergeCell ref="L49:N49"/>
    <mergeCell ref="O49:Q49"/>
    <mergeCell ref="R49:T49"/>
    <mergeCell ref="V49:X49"/>
    <mergeCell ref="AL49:AN49"/>
    <mergeCell ref="B50:D50"/>
    <mergeCell ref="E50:G50"/>
    <mergeCell ref="L50:N50"/>
    <mergeCell ref="O50:Q50"/>
    <mergeCell ref="R50:T50"/>
    <mergeCell ref="V50:X50"/>
    <mergeCell ref="AL50:AN50"/>
    <mergeCell ref="AL53:AN53"/>
    <mergeCell ref="B54:D54"/>
    <mergeCell ref="B70:D70"/>
    <mergeCell ref="E70:G70"/>
    <mergeCell ref="L70:N70"/>
    <mergeCell ref="O70:Q70"/>
    <mergeCell ref="R70:T70"/>
    <mergeCell ref="V70:X70"/>
    <mergeCell ref="AI76:AK76"/>
    <mergeCell ref="Y77:AA77"/>
    <mergeCell ref="AF77:AH77"/>
    <mergeCell ref="AI77:AK77"/>
    <mergeCell ref="B76:D76"/>
    <mergeCell ref="E76:G76"/>
    <mergeCell ref="L76:N76"/>
    <mergeCell ref="O76:Q76"/>
    <mergeCell ref="R76:T76"/>
    <mergeCell ref="V76:X76"/>
    <mergeCell ref="B67:D67"/>
    <mergeCell ref="E67:G67"/>
    <mergeCell ref="I67:K77"/>
    <mergeCell ref="L67:N67"/>
    <mergeCell ref="O67:Q67"/>
    <mergeCell ref="R67:T67"/>
    <mergeCell ref="V67:X67"/>
    <mergeCell ref="R75:T75"/>
    <mergeCell ref="V75:X75"/>
    <mergeCell ref="Y74:AA74"/>
    <mergeCell ref="AF74:AH74"/>
    <mergeCell ref="AI74:AK74"/>
    <mergeCell ref="Y75:AA75"/>
    <mergeCell ref="AF75:AH75"/>
    <mergeCell ref="AI75:AK75"/>
    <mergeCell ref="B74:D74"/>
    <mergeCell ref="B69:D69"/>
    <mergeCell ref="E69:G69"/>
    <mergeCell ref="L69:N69"/>
    <mergeCell ref="O69:Q69"/>
    <mergeCell ref="R69:T69"/>
    <mergeCell ref="V69:X69"/>
    <mergeCell ref="AL69:AN69"/>
    <mergeCell ref="AL72:AN72"/>
    <mergeCell ref="B73:D73"/>
    <mergeCell ref="E73:G73"/>
    <mergeCell ref="L73:N73"/>
    <mergeCell ref="O73:Q73"/>
    <mergeCell ref="R73:T73"/>
    <mergeCell ref="V73:X73"/>
    <mergeCell ref="AL73:AN73"/>
    <mergeCell ref="Y72:AA72"/>
    <mergeCell ref="AL67:AN67"/>
    <mergeCell ref="B68:D68"/>
    <mergeCell ref="E68:G68"/>
    <mergeCell ref="L68:N68"/>
    <mergeCell ref="O68:Q68"/>
    <mergeCell ref="R68:T68"/>
    <mergeCell ref="V68:X68"/>
    <mergeCell ref="AL70:AN70"/>
    <mergeCell ref="B71:D71"/>
    <mergeCell ref="E71:G71"/>
    <mergeCell ref="L71:N71"/>
    <mergeCell ref="O71:Q71"/>
    <mergeCell ref="R71:T71"/>
    <mergeCell ref="V71:X71"/>
    <mergeCell ref="AL71:AN71"/>
    <mergeCell ref="AI70:AK70"/>
    <mergeCell ref="AL91:AN91"/>
    <mergeCell ref="E88:G88"/>
    <mergeCell ref="E89:G89"/>
    <mergeCell ref="E90:G90"/>
    <mergeCell ref="E91:G91"/>
    <mergeCell ref="E92:G92"/>
    <mergeCell ref="E93:G93"/>
    <mergeCell ref="L83:N83"/>
    <mergeCell ref="L84:N84"/>
    <mergeCell ref="L85:N85"/>
    <mergeCell ref="L86:N86"/>
    <mergeCell ref="L87:N87"/>
    <mergeCell ref="L88:N88"/>
    <mergeCell ref="L89:N89"/>
    <mergeCell ref="L90:N90"/>
    <mergeCell ref="L91:N91"/>
    <mergeCell ref="AL68:AN68"/>
    <mergeCell ref="Y71:AA71"/>
    <mergeCell ref="AF71:AH71"/>
    <mergeCell ref="AI71:AK71"/>
    <mergeCell ref="AL75:AN75"/>
    <mergeCell ref="E74:G74"/>
    <mergeCell ref="L74:N74"/>
    <mergeCell ref="O74:Q74"/>
    <mergeCell ref="R74:T74"/>
    <mergeCell ref="V74:X74"/>
    <mergeCell ref="AF72:AH72"/>
    <mergeCell ref="AI72:AK72"/>
    <mergeCell ref="Y73:AA73"/>
    <mergeCell ref="AF73:AH73"/>
    <mergeCell ref="AI73:AK73"/>
    <mergeCell ref="B78:H78"/>
    <mergeCell ref="AC165:AE165"/>
    <mergeCell ref="I165:K165"/>
    <mergeCell ref="A6:A202"/>
    <mergeCell ref="B6:AL6"/>
    <mergeCell ref="B90:D90"/>
    <mergeCell ref="B91:D91"/>
    <mergeCell ref="B92:D92"/>
    <mergeCell ref="B93:D93"/>
    <mergeCell ref="E83:G83"/>
    <mergeCell ref="E84:G84"/>
    <mergeCell ref="E85:G85"/>
    <mergeCell ref="E86:G86"/>
    <mergeCell ref="E87:G87"/>
    <mergeCell ref="B86:D86"/>
    <mergeCell ref="R86:T86"/>
    <mergeCell ref="B84:D84"/>
    <mergeCell ref="B83:D83"/>
    <mergeCell ref="B85:D85"/>
    <mergeCell ref="B82:T82"/>
    <mergeCell ref="R85:T85"/>
    <mergeCell ref="R84:T84"/>
    <mergeCell ref="R83:T83"/>
    <mergeCell ref="V90:X90"/>
    <mergeCell ref="R90:T90"/>
    <mergeCell ref="R91:T91"/>
    <mergeCell ref="R92:T92"/>
    <mergeCell ref="R93:T93"/>
    <mergeCell ref="B89:D89"/>
    <mergeCell ref="R89:T89"/>
    <mergeCell ref="R182:T182"/>
    <mergeCell ref="AL86:AN86"/>
    <mergeCell ref="AL90:AN90"/>
    <mergeCell ref="V89:X89"/>
    <mergeCell ref="R88:T88"/>
    <mergeCell ref="V88:X88"/>
    <mergeCell ref="AL92:AN92"/>
    <mergeCell ref="AI182:AK182"/>
    <mergeCell ref="AL182:AN182"/>
    <mergeCell ref="B183:H183"/>
    <mergeCell ref="Y89:AA89"/>
    <mergeCell ref="AF89:AH89"/>
    <mergeCell ref="AI89:AK89"/>
    <mergeCell ref="Y90:AA90"/>
    <mergeCell ref="V82:AN82"/>
    <mergeCell ref="B87:D87"/>
    <mergeCell ref="AF90:AH90"/>
    <mergeCell ref="AI90:AK90"/>
    <mergeCell ref="Y91:AA91"/>
    <mergeCell ref="AF91:AH91"/>
    <mergeCell ref="AI91:AK91"/>
    <mergeCell ref="Y92:AA92"/>
    <mergeCell ref="AF92:AH92"/>
    <mergeCell ref="AI92:AK92"/>
    <mergeCell ref="Y93:AA93"/>
    <mergeCell ref="L92:N92"/>
    <mergeCell ref="L93:N93"/>
    <mergeCell ref="O83:Q83"/>
    <mergeCell ref="O84:Q84"/>
    <mergeCell ref="O85:Q85"/>
    <mergeCell ref="AL87:AN87"/>
    <mergeCell ref="B88:D88"/>
    <mergeCell ref="AC183:AE183"/>
    <mergeCell ref="B151:T151"/>
    <mergeCell ref="V151:AN151"/>
    <mergeCell ref="A1:AO5"/>
    <mergeCell ref="AL21:AN21"/>
    <mergeCell ref="AJ22:AK22"/>
    <mergeCell ref="AL22:AN22"/>
    <mergeCell ref="AL23:AN23"/>
    <mergeCell ref="AL25:AN25"/>
    <mergeCell ref="B18:AN18"/>
    <mergeCell ref="AJ20:AK20"/>
    <mergeCell ref="AL20:AN20"/>
    <mergeCell ref="AJ21:AK21"/>
    <mergeCell ref="B7:AN7"/>
    <mergeCell ref="B26:AN26"/>
    <mergeCell ref="AO6:AO202"/>
    <mergeCell ref="AL88:AN88"/>
    <mergeCell ref="AL89:AN89"/>
    <mergeCell ref="AL83:AN83"/>
    <mergeCell ref="V84:X84"/>
    <mergeCell ref="AL84:AN84"/>
    <mergeCell ref="V85:X85"/>
    <mergeCell ref="AL85:AN85"/>
    <mergeCell ref="V86:X86"/>
    <mergeCell ref="V83:X83"/>
    <mergeCell ref="V92:X92"/>
    <mergeCell ref="V93:X93"/>
    <mergeCell ref="AL93:AN93"/>
    <mergeCell ref="I200:K200"/>
    <mergeCell ref="I199:K199"/>
    <mergeCell ref="AC200:AE200"/>
    <mergeCell ref="AC199:AE199"/>
    <mergeCell ref="I184:K184"/>
    <mergeCell ref="O93:Q93"/>
    <mergeCell ref="I83:K93"/>
    <mergeCell ref="I149:K149"/>
    <mergeCell ref="I148:K148"/>
    <mergeCell ref="AC149:AE149"/>
    <mergeCell ref="AC148:AE148"/>
    <mergeCell ref="I130:K130"/>
    <mergeCell ref="AC130:AE130"/>
    <mergeCell ref="R138:T138"/>
    <mergeCell ref="V138:X138"/>
    <mergeCell ref="Y138:AA138"/>
    <mergeCell ref="L141:N141"/>
    <mergeCell ref="O141:Q141"/>
    <mergeCell ref="R141:T141"/>
    <mergeCell ref="V141:X141"/>
    <mergeCell ref="Y141:AA141"/>
    <mergeCell ref="B150:M150"/>
    <mergeCell ref="V150:AG150"/>
    <mergeCell ref="V91:X91"/>
    <mergeCell ref="V94:AB94"/>
    <mergeCell ref="B139:D139"/>
    <mergeCell ref="E139:G139"/>
    <mergeCell ref="L139:N139"/>
    <mergeCell ref="O139:Q139"/>
    <mergeCell ref="R139:T139"/>
    <mergeCell ref="V139:X139"/>
    <mergeCell ref="Y139:AA139"/>
    <mergeCell ref="AF139:AH139"/>
    <mergeCell ref="V140:X140"/>
    <mergeCell ref="Y140:AA140"/>
    <mergeCell ref="AF140:AH140"/>
    <mergeCell ref="E103:G103"/>
    <mergeCell ref="B102:D102"/>
    <mergeCell ref="E102:G102"/>
    <mergeCell ref="B66:T66"/>
    <mergeCell ref="V66:AN66"/>
    <mergeCell ref="B152:T152"/>
    <mergeCell ref="V152:AN152"/>
    <mergeCell ref="AC43:AE43"/>
    <mergeCell ref="I114:K114"/>
    <mergeCell ref="I113:K113"/>
    <mergeCell ref="AC114:AE114"/>
    <mergeCell ref="AC113:AE113"/>
    <mergeCell ref="I95:K95"/>
    <mergeCell ref="I94:K94"/>
    <mergeCell ref="AC94:AE94"/>
    <mergeCell ref="AC95:AE95"/>
    <mergeCell ref="I79:K79"/>
    <mergeCell ref="I78:K78"/>
    <mergeCell ref="AC79:AE79"/>
    <mergeCell ref="AC78:AE78"/>
    <mergeCell ref="I60:K60"/>
    <mergeCell ref="I59:K59"/>
    <mergeCell ref="AC60:AE60"/>
    <mergeCell ref="AC59:AE59"/>
    <mergeCell ref="I44:K44"/>
    <mergeCell ref="AC44:AE44"/>
    <mergeCell ref="R87:T87"/>
    <mergeCell ref="V87:X87"/>
    <mergeCell ref="O86:Q86"/>
    <mergeCell ref="O87:Q87"/>
    <mergeCell ref="O88:Q88"/>
    <mergeCell ref="O89:Q89"/>
    <mergeCell ref="O90:Q90"/>
    <mergeCell ref="O91:Q91"/>
    <mergeCell ref="O92:Q92"/>
  </mergeCells>
  <printOptions horizontalCentered="1"/>
  <pageMargins left="0.23622047244094491" right="0.23622047244094491" top="0.15748031496062992" bottom="0.15748031496062992" header="0.11811023622047245" footer="0.11811023622047245"/>
  <pageSetup paperSize="9" scale="89" firstPageNumber="0" fitToHeight="0" orientation="portrait" horizontalDpi="300" verticalDpi="300" r:id="rId1"/>
  <headerFooter alignWithMargins="0">
    <oddHeader>&amp;R&amp;P</oddHeader>
  </headerFooter>
  <rowBreaks count="3" manualBreakCount="3">
    <brk id="61" max="40" man="1"/>
    <brk id="131" max="40" man="1"/>
    <brk id="202" max="4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tab_coll!$A$9:$A$10</xm:f>
          </x14:formula1>
          <xm:sqref>AJ21:AK22</xm:sqref>
        </x14:dataValidation>
        <x14:dataValidation type="list" allowBlank="1" showInputMessage="1" showErrorMessage="1">
          <x14:formula1>
            <xm:f>tab_coll!$A$12:$A$38</xm:f>
          </x14:formula1>
          <xm:sqref>X23:AJ23</xm:sqref>
        </x14:dataValidation>
        <x14:dataValidation type="list" allowBlank="1" showInputMessage="1" showErrorMessage="1">
          <x14:formula1>
            <xm:f>tab_coll!$A$40:$A$65</xm:f>
          </x14:formula1>
          <xm:sqref>X24:AJ24</xm:sqref>
        </x14:dataValidation>
        <x14:dataValidation type="list" allowBlank="1" showInputMessage="1" showErrorMessage="1">
          <x14:formula1>
            <xm:f>tab_coll!$A$1:$A$3</xm:f>
          </x14:formula1>
          <xm:sqref>B22:N23</xm:sqref>
        </x14:dataValidation>
        <x14:dataValidation type="list" allowBlank="1" showInputMessage="1" showErrorMessage="1">
          <x14:formula1>
            <xm:f>tab_coll!$A$5:$A$7</xm:f>
          </x14:formula1>
          <xm:sqref>B24:N24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AE66"/>
  <sheetViews>
    <sheetView zoomScale="130" zoomScaleNormal="130" workbookViewId="0">
      <selection sqref="A1:XFD8"/>
    </sheetView>
  </sheetViews>
  <sheetFormatPr defaultRowHeight="12.75" x14ac:dyDescent="0.2"/>
  <cols>
    <col min="1" max="1" width="39.28515625" bestFit="1" customWidth="1"/>
    <col min="2" max="2" width="7.5703125" customWidth="1"/>
    <col min="3" max="3" width="5.28515625" style="1" customWidth="1"/>
    <col min="4" max="4" width="3.7109375" style="1" customWidth="1"/>
    <col min="5" max="5" width="5.7109375" style="1" customWidth="1"/>
    <col min="6" max="6" width="7.28515625" style="1" bestFit="1" customWidth="1"/>
    <col min="7" max="7" width="3.85546875" style="1" customWidth="1"/>
    <col min="8" max="11" width="3.7109375" style="1" customWidth="1"/>
    <col min="12" max="12" width="4" style="1" customWidth="1"/>
    <col min="13" max="13" width="3.7109375" style="1" customWidth="1"/>
    <col min="14" max="14" width="4.85546875" style="1" customWidth="1"/>
    <col min="15" max="15" width="3.7109375" style="1" customWidth="1"/>
    <col min="16" max="16" width="4.28515625" style="1" customWidth="1"/>
    <col min="17" max="17" width="3.28515625" style="1" customWidth="1"/>
    <col min="18" max="18" width="4.140625" style="1" customWidth="1"/>
    <col min="19" max="19" width="3.5703125" style="1" customWidth="1"/>
    <col min="20" max="20" width="4.140625" style="1" customWidth="1"/>
    <col min="21" max="21" width="3.5703125" style="1" customWidth="1"/>
    <col min="22" max="22" width="4.140625" style="1" customWidth="1"/>
    <col min="23" max="23" width="3.5703125" style="1" customWidth="1"/>
    <col min="24" max="26" width="4.140625" style="1" customWidth="1"/>
    <col min="27" max="27" width="5.140625" style="1" customWidth="1"/>
    <col min="28" max="28" width="4" style="1" customWidth="1"/>
    <col min="29" max="31" width="3.7109375" style="1" customWidth="1"/>
    <col min="32" max="36" width="3.7109375" customWidth="1"/>
  </cols>
  <sheetData>
    <row r="1" spans="1:2" x14ac:dyDescent="0.2">
      <c r="A1" t="s">
        <v>119</v>
      </c>
    </row>
    <row r="2" spans="1:2" x14ac:dyDescent="0.2">
      <c r="A2" t="s">
        <v>72</v>
      </c>
    </row>
    <row r="3" spans="1:2" x14ac:dyDescent="0.2">
      <c r="A3" t="s">
        <v>5</v>
      </c>
    </row>
    <row r="4" spans="1:2" x14ac:dyDescent="0.2">
      <c r="A4" s="3"/>
      <c r="B4" s="3"/>
    </row>
    <row r="5" spans="1:2" x14ac:dyDescent="0.2">
      <c r="A5" t="s">
        <v>120</v>
      </c>
    </row>
    <row r="6" spans="1:2" x14ac:dyDescent="0.2">
      <c r="A6" t="s">
        <v>72</v>
      </c>
    </row>
    <row r="7" spans="1:2" x14ac:dyDescent="0.2">
      <c r="A7" t="s">
        <v>5</v>
      </c>
    </row>
    <row r="8" spans="1:2" x14ac:dyDescent="0.2">
      <c r="A8" s="3"/>
      <c r="B8" s="3"/>
    </row>
    <row r="9" spans="1:2" x14ac:dyDescent="0.2">
      <c r="A9" t="s">
        <v>14</v>
      </c>
    </row>
    <row r="10" spans="1:2" x14ac:dyDescent="0.2">
      <c r="A10" t="s">
        <v>9</v>
      </c>
    </row>
    <row r="11" spans="1:2" x14ac:dyDescent="0.2">
      <c r="A11" s="3"/>
      <c r="B11" s="3"/>
    </row>
    <row r="12" spans="1:2" x14ac:dyDescent="0.2">
      <c r="A12" t="s">
        <v>89</v>
      </c>
      <c r="B12" s="2">
        <v>0</v>
      </c>
    </row>
    <row r="13" spans="1:2" x14ac:dyDescent="0.2">
      <c r="A13" t="s">
        <v>76</v>
      </c>
      <c r="B13" s="2">
        <v>0</v>
      </c>
    </row>
    <row r="14" spans="1:2" x14ac:dyDescent="0.2">
      <c r="A14" t="s">
        <v>15</v>
      </c>
      <c r="B14" s="2">
        <v>0.25</v>
      </c>
    </row>
    <row r="15" spans="1:2" x14ac:dyDescent="0.2">
      <c r="A15" t="s">
        <v>16</v>
      </c>
      <c r="B15" s="2">
        <v>0.28000000000000003</v>
      </c>
    </row>
    <row r="16" spans="1:2" x14ac:dyDescent="0.2">
      <c r="A16" t="s">
        <v>17</v>
      </c>
      <c r="B16" s="2">
        <v>0.3</v>
      </c>
    </row>
    <row r="17" spans="1:2" x14ac:dyDescent="0.2">
      <c r="A17" t="s">
        <v>18</v>
      </c>
      <c r="B17" s="2">
        <v>0.25</v>
      </c>
    </row>
    <row r="18" spans="1:2" x14ac:dyDescent="0.2">
      <c r="A18" t="s">
        <v>19</v>
      </c>
      <c r="B18" s="2">
        <v>0.28000000000000003</v>
      </c>
    </row>
    <row r="19" spans="1:2" x14ac:dyDescent="0.2">
      <c r="A19" t="s">
        <v>20</v>
      </c>
      <c r="B19" s="2">
        <v>0.3</v>
      </c>
    </row>
    <row r="20" spans="1:2" x14ac:dyDescent="0.2">
      <c r="A20" t="s">
        <v>21</v>
      </c>
      <c r="B20" s="2">
        <v>0.3</v>
      </c>
    </row>
    <row r="21" spans="1:2" x14ac:dyDescent="0.2">
      <c r="A21" t="s">
        <v>22</v>
      </c>
      <c r="B21" s="2">
        <v>0.25</v>
      </c>
    </row>
    <row r="22" spans="1:2" x14ac:dyDescent="0.2">
      <c r="A22" t="s">
        <v>23</v>
      </c>
      <c r="B22" s="2">
        <v>0.28000000000000003</v>
      </c>
    </row>
    <row r="23" spans="1:2" x14ac:dyDescent="0.2">
      <c r="A23" t="s">
        <v>24</v>
      </c>
      <c r="B23" s="2">
        <v>0.3</v>
      </c>
    </row>
    <row r="24" spans="1:2" x14ac:dyDescent="0.2">
      <c r="A24" t="s">
        <v>25</v>
      </c>
      <c r="B24" s="2">
        <v>0.3</v>
      </c>
    </row>
    <row r="25" spans="1:2" x14ac:dyDescent="0.2">
      <c r="A25" t="s">
        <v>26</v>
      </c>
      <c r="B25" s="2">
        <v>0.3</v>
      </c>
    </row>
    <row r="26" spans="1:2" x14ac:dyDescent="0.2">
      <c r="A26" t="s">
        <v>27</v>
      </c>
      <c r="B26" s="2">
        <v>0.3</v>
      </c>
    </row>
    <row r="27" spans="1:2" x14ac:dyDescent="0.2">
      <c r="A27" t="s">
        <v>28</v>
      </c>
      <c r="B27" s="2">
        <v>0.3</v>
      </c>
    </row>
    <row r="28" spans="1:2" x14ac:dyDescent="0.2">
      <c r="A28" t="s">
        <v>29</v>
      </c>
      <c r="B28" s="2">
        <v>0.3</v>
      </c>
    </row>
    <row r="29" spans="1:2" x14ac:dyDescent="0.2">
      <c r="A29" t="s">
        <v>30</v>
      </c>
      <c r="B29" s="2">
        <v>0.3</v>
      </c>
    </row>
    <row r="30" spans="1:2" x14ac:dyDescent="0.2">
      <c r="A30" t="s">
        <v>31</v>
      </c>
      <c r="B30" s="2">
        <v>0.3</v>
      </c>
    </row>
    <row r="31" spans="1:2" x14ac:dyDescent="0.2">
      <c r="A31" t="s">
        <v>32</v>
      </c>
      <c r="B31" s="2">
        <v>0.25</v>
      </c>
    </row>
    <row r="32" spans="1:2" x14ac:dyDescent="0.2">
      <c r="A32" t="s">
        <v>33</v>
      </c>
      <c r="B32" s="2">
        <v>0.25</v>
      </c>
    </row>
    <row r="33" spans="1:2" x14ac:dyDescent="0.2">
      <c r="A33" t="s">
        <v>34</v>
      </c>
      <c r="B33" s="2">
        <v>0.25</v>
      </c>
    </row>
    <row r="34" spans="1:2" x14ac:dyDescent="0.2">
      <c r="A34" t="s">
        <v>35</v>
      </c>
      <c r="B34" s="2">
        <v>0.28000000000000003</v>
      </c>
    </row>
    <row r="35" spans="1:2" x14ac:dyDescent="0.2">
      <c r="A35" t="s">
        <v>36</v>
      </c>
      <c r="B35" s="2">
        <v>0.3</v>
      </c>
    </row>
    <row r="36" spans="1:2" x14ac:dyDescent="0.2">
      <c r="A36" t="s">
        <v>37</v>
      </c>
      <c r="B36" s="2">
        <v>0.25</v>
      </c>
    </row>
    <row r="37" spans="1:2" x14ac:dyDescent="0.2">
      <c r="A37" t="s">
        <v>38</v>
      </c>
      <c r="B37" s="2">
        <v>0.28000000000000003</v>
      </c>
    </row>
    <row r="38" spans="1:2" x14ac:dyDescent="0.2">
      <c r="A38" t="s">
        <v>99</v>
      </c>
      <c r="B38" s="2">
        <v>0.3</v>
      </c>
    </row>
    <row r="39" spans="1:2" x14ac:dyDescent="0.2">
      <c r="A39" s="3"/>
      <c r="B39" s="3"/>
    </row>
    <row r="40" spans="1:2" x14ac:dyDescent="0.2">
      <c r="A40" t="s">
        <v>88</v>
      </c>
      <c r="B40" s="2">
        <v>0</v>
      </c>
    </row>
    <row r="41" spans="1:2" x14ac:dyDescent="0.2">
      <c r="A41" t="s">
        <v>15</v>
      </c>
      <c r="B41" s="2">
        <v>0.25</v>
      </c>
    </row>
    <row r="42" spans="1:2" x14ac:dyDescent="0.2">
      <c r="A42" t="s">
        <v>16</v>
      </c>
      <c r="B42" s="2">
        <v>0.28000000000000003</v>
      </c>
    </row>
    <row r="43" spans="1:2" x14ac:dyDescent="0.2">
      <c r="A43" t="s">
        <v>17</v>
      </c>
      <c r="B43" s="2">
        <v>0.3</v>
      </c>
    </row>
    <row r="44" spans="1:2" x14ac:dyDescent="0.2">
      <c r="A44" t="s">
        <v>18</v>
      </c>
      <c r="B44" s="2">
        <v>0.25</v>
      </c>
    </row>
    <row r="45" spans="1:2" x14ac:dyDescent="0.2">
      <c r="A45" t="s">
        <v>19</v>
      </c>
      <c r="B45" s="2">
        <v>0.28000000000000003</v>
      </c>
    </row>
    <row r="46" spans="1:2" x14ac:dyDescent="0.2">
      <c r="A46" t="s">
        <v>20</v>
      </c>
      <c r="B46" s="2">
        <v>0.3</v>
      </c>
    </row>
    <row r="47" spans="1:2" x14ac:dyDescent="0.2">
      <c r="A47" t="s">
        <v>21</v>
      </c>
      <c r="B47" s="2">
        <v>0.3</v>
      </c>
    </row>
    <row r="48" spans="1:2" x14ac:dyDescent="0.2">
      <c r="A48" t="s">
        <v>22</v>
      </c>
      <c r="B48" s="2">
        <v>0.25</v>
      </c>
    </row>
    <row r="49" spans="1:2" x14ac:dyDescent="0.2">
      <c r="A49" t="s">
        <v>23</v>
      </c>
      <c r="B49" s="2">
        <v>0.28000000000000003</v>
      </c>
    </row>
    <row r="50" spans="1:2" x14ac:dyDescent="0.2">
      <c r="A50" t="s">
        <v>24</v>
      </c>
      <c r="B50" s="2">
        <v>0.3</v>
      </c>
    </row>
    <row r="51" spans="1:2" x14ac:dyDescent="0.2">
      <c r="A51" t="s">
        <v>25</v>
      </c>
      <c r="B51" s="2">
        <v>0.3</v>
      </c>
    </row>
    <row r="52" spans="1:2" x14ac:dyDescent="0.2">
      <c r="A52" t="s">
        <v>26</v>
      </c>
      <c r="B52" s="2">
        <v>0.3</v>
      </c>
    </row>
    <row r="53" spans="1:2" x14ac:dyDescent="0.2">
      <c r="A53" t="s">
        <v>27</v>
      </c>
      <c r="B53" s="2">
        <v>0.3</v>
      </c>
    </row>
    <row r="54" spans="1:2" x14ac:dyDescent="0.2">
      <c r="A54" t="s">
        <v>28</v>
      </c>
      <c r="B54" s="2">
        <v>0.3</v>
      </c>
    </row>
    <row r="55" spans="1:2" x14ac:dyDescent="0.2">
      <c r="A55" t="s">
        <v>29</v>
      </c>
      <c r="B55" s="2">
        <v>0.3</v>
      </c>
    </row>
    <row r="56" spans="1:2" x14ac:dyDescent="0.2">
      <c r="A56" t="s">
        <v>30</v>
      </c>
      <c r="B56" s="2">
        <v>0.3</v>
      </c>
    </row>
    <row r="57" spans="1:2" x14ac:dyDescent="0.2">
      <c r="A57" t="s">
        <v>31</v>
      </c>
      <c r="B57" s="2">
        <v>0.3</v>
      </c>
    </row>
    <row r="58" spans="1:2" x14ac:dyDescent="0.2">
      <c r="A58" t="s">
        <v>32</v>
      </c>
      <c r="B58" s="2">
        <v>0.25</v>
      </c>
    </row>
    <row r="59" spans="1:2" x14ac:dyDescent="0.2">
      <c r="A59" t="s">
        <v>33</v>
      </c>
      <c r="B59" s="2">
        <v>0.25</v>
      </c>
    </row>
    <row r="60" spans="1:2" x14ac:dyDescent="0.2">
      <c r="A60" t="s">
        <v>34</v>
      </c>
      <c r="B60" s="2">
        <v>0.25</v>
      </c>
    </row>
    <row r="61" spans="1:2" x14ac:dyDescent="0.2">
      <c r="A61" t="s">
        <v>35</v>
      </c>
      <c r="B61" s="2">
        <v>0.28000000000000003</v>
      </c>
    </row>
    <row r="62" spans="1:2" x14ac:dyDescent="0.2">
      <c r="A62" t="s">
        <v>36</v>
      </c>
      <c r="B62" s="2">
        <v>0.3</v>
      </c>
    </row>
    <row r="63" spans="1:2" x14ac:dyDescent="0.2">
      <c r="A63" t="s">
        <v>37</v>
      </c>
      <c r="B63" s="2">
        <v>0.25</v>
      </c>
    </row>
    <row r="64" spans="1:2" x14ac:dyDescent="0.2">
      <c r="A64" t="s">
        <v>38</v>
      </c>
      <c r="B64" s="2">
        <v>0.28000000000000003</v>
      </c>
    </row>
    <row r="65" spans="1:2" x14ac:dyDescent="0.2">
      <c r="A65" t="s">
        <v>99</v>
      </c>
      <c r="B65" s="2">
        <v>0.3</v>
      </c>
    </row>
    <row r="66" spans="1:2" x14ac:dyDescent="0.2">
      <c r="A66" s="3"/>
      <c r="B66" s="3"/>
    </row>
  </sheetData>
  <sortState ref="E1:E5">
    <sortCondition ref="E1"/>
  </sortState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30"/>
  <sheetViews>
    <sheetView showGridLines="0" showRowColHeaders="0" zoomScale="160" zoomScaleNormal="160" workbookViewId="0">
      <selection activeCell="L14" sqref="L14:AN14"/>
    </sheetView>
  </sheetViews>
  <sheetFormatPr defaultColWidth="8.85546875" defaultRowHeight="12.75" x14ac:dyDescent="0.2"/>
  <cols>
    <col min="1" max="2" width="2.7109375" style="4" customWidth="1"/>
    <col min="3" max="4" width="2.42578125" style="4" customWidth="1"/>
    <col min="5" max="5" width="2.85546875" style="4" customWidth="1"/>
    <col min="6" max="6" width="2.7109375" style="4" customWidth="1"/>
    <col min="7" max="7" width="2.140625" style="4" customWidth="1"/>
    <col min="8" max="8" width="6.28515625" style="4" customWidth="1"/>
    <col min="9" max="9" width="2.42578125" style="4" customWidth="1"/>
    <col min="10" max="10" width="2.85546875" style="4" customWidth="1"/>
    <col min="11" max="11" width="2.28515625" style="4" customWidth="1"/>
    <col min="12" max="12" width="2.5703125" style="4" customWidth="1"/>
    <col min="13" max="13" width="2.7109375" style="4" customWidth="1"/>
    <col min="14" max="14" width="2.42578125" style="4" customWidth="1"/>
    <col min="15" max="15" width="2.85546875" style="4" customWidth="1"/>
    <col min="16" max="16" width="2.42578125" style="4" customWidth="1"/>
    <col min="17" max="17" width="1.7109375" style="4" customWidth="1"/>
    <col min="18" max="21" width="2.42578125" style="5" customWidth="1"/>
    <col min="22" max="22" width="2.7109375" style="4" customWidth="1"/>
    <col min="23" max="23" width="2.28515625" style="4" customWidth="1"/>
    <col min="24" max="24" width="2.7109375" style="4" customWidth="1"/>
    <col min="25" max="25" width="3" style="4" customWidth="1"/>
    <col min="26" max="26" width="2.28515625" style="4" customWidth="1"/>
    <col min="27" max="27" width="2.5703125" style="4" customWidth="1"/>
    <col min="28" max="28" width="6.7109375" style="4" customWidth="1"/>
    <col min="29" max="29" width="3.140625" style="4" customWidth="1"/>
    <col min="30" max="30" width="4.5703125" style="4" customWidth="1"/>
    <col min="31" max="31" width="0.7109375" style="4" customWidth="1"/>
    <col min="32" max="32" width="3.28515625" style="4" customWidth="1"/>
    <col min="33" max="33" width="2.7109375" style="4" customWidth="1"/>
    <col min="34" max="34" width="2.140625" style="4" customWidth="1"/>
    <col min="35" max="35" width="3.5703125" style="4" customWidth="1"/>
    <col min="36" max="36" width="2.5703125" style="4" customWidth="1"/>
    <col min="37" max="37" width="3" style="4" customWidth="1"/>
    <col min="38" max="38" width="1.28515625" style="4" customWidth="1"/>
    <col min="39" max="39" width="2.7109375" style="7" customWidth="1"/>
    <col min="40" max="40" width="2.42578125" style="7" customWidth="1"/>
    <col min="41" max="41" width="2.7109375" style="7" customWidth="1"/>
    <col min="42" max="42" width="2.7109375" style="4" customWidth="1"/>
    <col min="43" max="43" width="10" style="4" customWidth="1"/>
    <col min="44" max="49" width="8.85546875" style="4" customWidth="1"/>
    <col min="50" max="50" width="4.28515625" style="4" customWidth="1"/>
    <col min="51" max="16384" width="8.85546875" style="4"/>
  </cols>
  <sheetData>
    <row r="1" spans="1:41" x14ac:dyDescent="0.2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9"/>
    </row>
    <row r="2" spans="1:41" x14ac:dyDescent="0.2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2"/>
    </row>
    <row r="3" spans="1:41" x14ac:dyDescent="0.2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2"/>
    </row>
    <row r="4" spans="1:41" x14ac:dyDescent="0.2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2"/>
    </row>
    <row r="5" spans="1:41" ht="13.5" thickBot="1" x14ac:dyDescent="0.25">
      <c r="A5" s="63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5"/>
    </row>
    <row r="6" spans="1:41" x14ac:dyDescent="0.2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"/>
      <c r="AN6" s="6"/>
      <c r="AO6" s="67"/>
    </row>
    <row r="7" spans="1:41" ht="16.5" x14ac:dyDescent="0.2">
      <c r="A7" s="66"/>
      <c r="B7" s="176" t="s">
        <v>98</v>
      </c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67"/>
    </row>
    <row r="8" spans="1:41" x14ac:dyDescent="0.2">
      <c r="A8" s="66"/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67"/>
    </row>
    <row r="9" spans="1:41" x14ac:dyDescent="0.2">
      <c r="A9" s="66"/>
      <c r="B9" s="181" t="s">
        <v>126</v>
      </c>
      <c r="C9" s="181"/>
      <c r="D9" s="182" t="s">
        <v>127</v>
      </c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67"/>
    </row>
    <row r="10" spans="1:41" x14ac:dyDescent="0.2">
      <c r="A10" s="66"/>
      <c r="B10" s="181" t="s">
        <v>129</v>
      </c>
      <c r="C10" s="181"/>
      <c r="D10" s="182" t="s">
        <v>128</v>
      </c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67"/>
    </row>
    <row r="11" spans="1:41" s="5" customFormat="1" x14ac:dyDescent="0.2">
      <c r="A11" s="66"/>
      <c r="B11" s="181" t="s">
        <v>130</v>
      </c>
      <c r="C11" s="181"/>
      <c r="D11" s="182" t="s">
        <v>0</v>
      </c>
      <c r="E11" s="182"/>
      <c r="F11" s="182"/>
      <c r="G11" s="183"/>
      <c r="H11" s="183"/>
      <c r="I11" s="184" t="s">
        <v>81</v>
      </c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67"/>
    </row>
    <row r="12" spans="1:41" s="5" customFormat="1" x14ac:dyDescent="0.2">
      <c r="A12" s="66"/>
      <c r="B12" s="181" t="s">
        <v>131</v>
      </c>
      <c r="C12" s="181"/>
      <c r="D12" s="182" t="s">
        <v>0</v>
      </c>
      <c r="E12" s="182"/>
      <c r="F12" s="182"/>
      <c r="G12" s="185"/>
      <c r="H12" s="185"/>
      <c r="I12" s="184" t="s">
        <v>50</v>
      </c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67"/>
    </row>
    <row r="13" spans="1:41" x14ac:dyDescent="0.2">
      <c r="A13" s="66"/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67"/>
    </row>
    <row r="14" spans="1:41" s="5" customFormat="1" ht="18" x14ac:dyDescent="0.2">
      <c r="A14" s="66"/>
      <c r="B14" s="176" t="s">
        <v>46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67"/>
    </row>
    <row r="15" spans="1:41" s="5" customFormat="1" x14ac:dyDescent="0.2">
      <c r="A15" s="66"/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67"/>
    </row>
    <row r="16" spans="1:41" s="5" customFormat="1" ht="18" x14ac:dyDescent="0.2">
      <c r="A16" s="66"/>
      <c r="B16" s="176" t="s">
        <v>51</v>
      </c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67"/>
    </row>
    <row r="17" spans="1:41" x14ac:dyDescent="0.2">
      <c r="A17" s="66"/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67"/>
    </row>
    <row r="18" spans="1:41" ht="18" x14ac:dyDescent="0.2">
      <c r="A18" s="66"/>
      <c r="B18" s="71" t="s">
        <v>53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3"/>
      <c r="AO18" s="67"/>
    </row>
    <row r="19" spans="1:41" s="7" customFormat="1" x14ac:dyDescent="0.2">
      <c r="A19" s="66"/>
      <c r="B19" s="164" t="s">
        <v>10</v>
      </c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90"/>
      <c r="U19" s="164" t="s">
        <v>52</v>
      </c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67"/>
    </row>
    <row r="20" spans="1:41" x14ac:dyDescent="0.2">
      <c r="A20" s="66"/>
      <c r="B20" s="165" t="s">
        <v>74</v>
      </c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91"/>
      <c r="U20" s="164" t="s">
        <v>11</v>
      </c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86" t="s">
        <v>39</v>
      </c>
      <c r="AK20" s="186"/>
      <c r="AL20" s="164" t="s">
        <v>3</v>
      </c>
      <c r="AM20" s="164"/>
      <c r="AN20" s="164"/>
      <c r="AO20" s="67"/>
    </row>
    <row r="21" spans="1:41" x14ac:dyDescent="0.2">
      <c r="A21" s="66"/>
      <c r="B21" s="164" t="s">
        <v>1</v>
      </c>
      <c r="C21" s="164"/>
      <c r="D21" s="164"/>
      <c r="E21" s="164"/>
      <c r="F21" s="164"/>
      <c r="G21" s="164"/>
      <c r="H21" s="164"/>
      <c r="I21" s="164"/>
      <c r="J21" s="164"/>
      <c r="K21" s="164" t="s">
        <v>2</v>
      </c>
      <c r="L21" s="164"/>
      <c r="M21" s="164"/>
      <c r="N21" s="164"/>
      <c r="O21" s="164"/>
      <c r="P21" s="164"/>
      <c r="Q21" s="164" t="s">
        <v>3</v>
      </c>
      <c r="R21" s="164"/>
      <c r="S21" s="164"/>
      <c r="T21" s="191"/>
      <c r="U21" s="187" t="s">
        <v>95</v>
      </c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8"/>
      <c r="AK21" s="188"/>
      <c r="AL21" s="81">
        <f>IF(AJ21="SI",2,0)</f>
        <v>0</v>
      </c>
      <c r="AM21" s="81"/>
      <c r="AN21" s="81"/>
      <c r="AO21" s="67"/>
    </row>
    <row r="22" spans="1:41" ht="13.15" customHeight="1" x14ac:dyDescent="0.2">
      <c r="A22" s="66"/>
      <c r="B22" s="179" t="s">
        <v>121</v>
      </c>
      <c r="C22" s="179"/>
      <c r="D22" s="179"/>
      <c r="E22" s="179"/>
      <c r="F22" s="179"/>
      <c r="G22" s="179"/>
      <c r="H22" s="179"/>
      <c r="I22" s="179"/>
      <c r="J22" s="179"/>
      <c r="K22" s="171"/>
      <c r="L22" s="171"/>
      <c r="M22" s="172" t="s">
        <v>4</v>
      </c>
      <c r="N22" s="172"/>
      <c r="O22" s="173"/>
      <c r="P22" s="173"/>
      <c r="Q22" s="174">
        <f>IF(K22=0,0, K22*10/O22)</f>
        <v>0</v>
      </c>
      <c r="R22" s="174"/>
      <c r="S22" s="174"/>
      <c r="T22" s="191"/>
      <c r="U22" s="187" t="s">
        <v>96</v>
      </c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8"/>
      <c r="AK22" s="188"/>
      <c r="AL22" s="81">
        <f>IF(AJ22="SI",2,0)</f>
        <v>0</v>
      </c>
      <c r="AM22" s="81"/>
      <c r="AN22" s="81"/>
      <c r="AO22" s="67"/>
    </row>
    <row r="23" spans="1:41" x14ac:dyDescent="0.2">
      <c r="A23" s="66"/>
      <c r="B23" s="179"/>
      <c r="C23" s="179"/>
      <c r="D23" s="179"/>
      <c r="E23" s="179"/>
      <c r="F23" s="179"/>
      <c r="G23" s="179"/>
      <c r="H23" s="179"/>
      <c r="I23" s="179"/>
      <c r="J23" s="179"/>
      <c r="K23" s="171"/>
      <c r="L23" s="171"/>
      <c r="M23" s="172"/>
      <c r="N23" s="172"/>
      <c r="O23" s="173"/>
      <c r="P23" s="173"/>
      <c r="Q23" s="174"/>
      <c r="R23" s="174"/>
      <c r="S23" s="174"/>
      <c r="T23" s="191"/>
      <c r="U23" s="189" t="s">
        <v>94</v>
      </c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30"/>
      <c r="AL23" s="81">
        <f>VLOOKUP(U23,tab_tec!A4:B29,2,FALSE)</f>
        <v>0</v>
      </c>
      <c r="AM23" s="81"/>
      <c r="AN23" s="81"/>
      <c r="AO23" s="67"/>
    </row>
    <row r="24" spans="1:41" x14ac:dyDescent="0.2">
      <c r="A24" s="66"/>
      <c r="B24" s="170" t="s">
        <v>122</v>
      </c>
      <c r="C24" s="170"/>
      <c r="D24" s="170"/>
      <c r="E24" s="170"/>
      <c r="F24" s="170"/>
      <c r="G24" s="170"/>
      <c r="H24" s="170"/>
      <c r="I24" s="170"/>
      <c r="J24" s="170"/>
      <c r="K24" s="171"/>
      <c r="L24" s="171"/>
      <c r="M24" s="172" t="s">
        <v>4</v>
      </c>
      <c r="N24" s="172"/>
      <c r="O24" s="173"/>
      <c r="P24" s="173"/>
      <c r="Q24" s="174">
        <f>IF(K24=0,0, K24*10/O24)</f>
        <v>0</v>
      </c>
      <c r="R24" s="174"/>
      <c r="S24" s="174"/>
      <c r="T24" s="191"/>
      <c r="U24" s="189" t="s">
        <v>88</v>
      </c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31"/>
      <c r="AL24" s="81">
        <f>VLOOKUP(U24,tab_tec!A31:B56,2,FALSE)</f>
        <v>0</v>
      </c>
      <c r="AM24" s="81"/>
      <c r="AN24" s="81"/>
      <c r="AO24" s="67"/>
    </row>
    <row r="25" spans="1:41" x14ac:dyDescent="0.2">
      <c r="A25" s="66"/>
      <c r="B25" s="167" t="s">
        <v>71</v>
      </c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78">
        <f>Q24-Q22</f>
        <v>0</v>
      </c>
      <c r="R25" s="178"/>
      <c r="S25" s="178"/>
      <c r="T25" s="192"/>
      <c r="U25" s="167" t="s">
        <v>40</v>
      </c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82">
        <f>AL21+AL22+AL24-AL23</f>
        <v>0</v>
      </c>
      <c r="AM25" s="82"/>
      <c r="AN25" s="82"/>
      <c r="AO25" s="67"/>
    </row>
    <row r="26" spans="1:41" ht="18" x14ac:dyDescent="0.2">
      <c r="A26" s="66"/>
      <c r="B26" s="71" t="s">
        <v>75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3"/>
      <c r="AO26" s="67"/>
    </row>
    <row r="27" spans="1:41" ht="11.45" customHeight="1" x14ac:dyDescent="0.2">
      <c r="A27" s="66"/>
      <c r="B27" s="74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6"/>
      <c r="AO27" s="67"/>
    </row>
    <row r="28" spans="1:41" ht="13.9" customHeight="1" x14ac:dyDescent="0.2">
      <c r="A28" s="66"/>
      <c r="B28" s="54" t="s">
        <v>82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67"/>
    </row>
    <row r="29" spans="1:41" ht="47.45" customHeight="1" x14ac:dyDescent="0.2">
      <c r="A29" s="66"/>
      <c r="B29" s="77" t="s">
        <v>105</v>
      </c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9"/>
      <c r="AO29" s="67"/>
    </row>
    <row r="30" spans="1:41" ht="11.45" customHeight="1" x14ac:dyDescent="0.2">
      <c r="A30" s="66"/>
      <c r="B30" s="51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3"/>
      <c r="AO30" s="67"/>
    </row>
    <row r="31" spans="1:41" ht="18.600000000000001" customHeight="1" x14ac:dyDescent="0.2">
      <c r="A31" s="66"/>
      <c r="B31" s="80" t="s">
        <v>56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10"/>
      <c r="V31" s="80" t="s">
        <v>58</v>
      </c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67"/>
    </row>
    <row r="32" spans="1:41" x14ac:dyDescent="0.2">
      <c r="A32" s="66"/>
      <c r="B32" s="56" t="s">
        <v>47</v>
      </c>
      <c r="C32" s="56"/>
      <c r="D32" s="56"/>
      <c r="E32" s="56" t="s">
        <v>48</v>
      </c>
      <c r="F32" s="56"/>
      <c r="G32" s="56"/>
      <c r="H32" s="9" t="s">
        <v>49</v>
      </c>
      <c r="I32" s="84"/>
      <c r="J32" s="84"/>
      <c r="K32" s="85"/>
      <c r="L32" s="56" t="s">
        <v>47</v>
      </c>
      <c r="M32" s="56"/>
      <c r="N32" s="56"/>
      <c r="O32" s="56" t="s">
        <v>48</v>
      </c>
      <c r="P32" s="56"/>
      <c r="Q32" s="56"/>
      <c r="R32" s="56" t="s">
        <v>49</v>
      </c>
      <c r="S32" s="56"/>
      <c r="T32" s="56"/>
      <c r="U32" s="10"/>
      <c r="V32" s="56" t="s">
        <v>47</v>
      </c>
      <c r="W32" s="56"/>
      <c r="X32" s="56"/>
      <c r="Y32" s="56" t="s">
        <v>48</v>
      </c>
      <c r="Z32" s="56"/>
      <c r="AA32" s="56"/>
      <c r="AB32" s="9" t="s">
        <v>49</v>
      </c>
      <c r="AC32" s="84"/>
      <c r="AD32" s="84"/>
      <c r="AE32" s="85"/>
      <c r="AF32" s="56" t="s">
        <v>47</v>
      </c>
      <c r="AG32" s="56"/>
      <c r="AH32" s="56"/>
      <c r="AI32" s="56" t="s">
        <v>48</v>
      </c>
      <c r="AJ32" s="56"/>
      <c r="AK32" s="56"/>
      <c r="AL32" s="56" t="s">
        <v>49</v>
      </c>
      <c r="AM32" s="56"/>
      <c r="AN32" s="56"/>
      <c r="AO32" s="67"/>
    </row>
    <row r="33" spans="1:41" x14ac:dyDescent="0.2">
      <c r="A33" s="66"/>
      <c r="B33" s="38"/>
      <c r="C33" s="38"/>
      <c r="D33" s="38"/>
      <c r="E33" s="38"/>
      <c r="F33" s="38"/>
      <c r="G33" s="38"/>
      <c r="H33" s="25">
        <f>IF(B33=0,0,DAYS360(B33,E33+1))</f>
        <v>0</v>
      </c>
      <c r="I33" s="86"/>
      <c r="J33" s="86"/>
      <c r="K33" s="87"/>
      <c r="L33" s="38"/>
      <c r="M33" s="38"/>
      <c r="N33" s="38"/>
      <c r="O33" s="38"/>
      <c r="P33" s="38"/>
      <c r="Q33" s="38"/>
      <c r="R33" s="55">
        <f t="shared" ref="R33:R42" si="0">IF(I33=0,0,DAYS360(I33,L33+1))</f>
        <v>0</v>
      </c>
      <c r="S33" s="55"/>
      <c r="T33" s="55"/>
      <c r="U33" s="10"/>
      <c r="V33" s="38"/>
      <c r="W33" s="38"/>
      <c r="X33" s="38"/>
      <c r="Y33" s="38"/>
      <c r="Z33" s="38"/>
      <c r="AA33" s="38"/>
      <c r="AB33" s="25">
        <f>IF(V33=0,0,DAYS360(V33,Y33+1))</f>
        <v>0</v>
      </c>
      <c r="AC33" s="86"/>
      <c r="AD33" s="86"/>
      <c r="AE33" s="87"/>
      <c r="AF33" s="38"/>
      <c r="AG33" s="38"/>
      <c r="AH33" s="38"/>
      <c r="AI33" s="38"/>
      <c r="AJ33" s="38"/>
      <c r="AK33" s="38"/>
      <c r="AL33" s="55">
        <f t="shared" ref="AL33:AL42" si="1">IF(AC33=0,0,DAYS360(AC33,AF33+1))</f>
        <v>0</v>
      </c>
      <c r="AM33" s="55"/>
      <c r="AN33" s="55"/>
      <c r="AO33" s="67"/>
    </row>
    <row r="34" spans="1:41" ht="11.45" customHeight="1" x14ac:dyDescent="0.2">
      <c r="A34" s="66"/>
      <c r="B34" s="38"/>
      <c r="C34" s="38"/>
      <c r="D34" s="38"/>
      <c r="E34" s="38"/>
      <c r="F34" s="38"/>
      <c r="G34" s="38"/>
      <c r="H34" s="25">
        <f t="shared" ref="H34:H42" si="2">IF(B34=0,0,DAYS360(B34,E34+1))</f>
        <v>0</v>
      </c>
      <c r="I34" s="86"/>
      <c r="J34" s="86"/>
      <c r="K34" s="87"/>
      <c r="L34" s="38"/>
      <c r="M34" s="38"/>
      <c r="N34" s="38"/>
      <c r="O34" s="38"/>
      <c r="P34" s="38"/>
      <c r="Q34" s="38"/>
      <c r="R34" s="55">
        <f t="shared" si="0"/>
        <v>0</v>
      </c>
      <c r="S34" s="55"/>
      <c r="T34" s="55"/>
      <c r="U34" s="10"/>
      <c r="V34" s="38"/>
      <c r="W34" s="38"/>
      <c r="X34" s="38"/>
      <c r="Y34" s="38"/>
      <c r="Z34" s="38"/>
      <c r="AA34" s="38"/>
      <c r="AB34" s="25">
        <f t="shared" ref="AB34:AB42" si="3">IF(V34=0,0,DAYS360(V34,Y34+1))</f>
        <v>0</v>
      </c>
      <c r="AC34" s="86"/>
      <c r="AD34" s="86"/>
      <c r="AE34" s="87"/>
      <c r="AF34" s="38"/>
      <c r="AG34" s="38"/>
      <c r="AH34" s="38"/>
      <c r="AI34" s="38"/>
      <c r="AJ34" s="38"/>
      <c r="AK34" s="38"/>
      <c r="AL34" s="55">
        <f t="shared" si="1"/>
        <v>0</v>
      </c>
      <c r="AM34" s="55"/>
      <c r="AN34" s="55"/>
      <c r="AO34" s="67"/>
    </row>
    <row r="35" spans="1:41" ht="11.45" customHeight="1" x14ac:dyDescent="0.2">
      <c r="A35" s="66"/>
      <c r="B35" s="38"/>
      <c r="C35" s="38"/>
      <c r="D35" s="38"/>
      <c r="E35" s="38"/>
      <c r="F35" s="38"/>
      <c r="G35" s="38"/>
      <c r="H35" s="25">
        <f t="shared" si="2"/>
        <v>0</v>
      </c>
      <c r="I35" s="86"/>
      <c r="J35" s="86"/>
      <c r="K35" s="87"/>
      <c r="L35" s="38"/>
      <c r="M35" s="38"/>
      <c r="N35" s="38"/>
      <c r="O35" s="38"/>
      <c r="P35" s="38"/>
      <c r="Q35" s="38"/>
      <c r="R35" s="55">
        <f t="shared" si="0"/>
        <v>0</v>
      </c>
      <c r="S35" s="55"/>
      <c r="T35" s="55"/>
      <c r="U35" s="10"/>
      <c r="V35" s="38"/>
      <c r="W35" s="38"/>
      <c r="X35" s="38"/>
      <c r="Y35" s="38"/>
      <c r="Z35" s="38"/>
      <c r="AA35" s="38"/>
      <c r="AB35" s="25">
        <f t="shared" si="3"/>
        <v>0</v>
      </c>
      <c r="AC35" s="86"/>
      <c r="AD35" s="86"/>
      <c r="AE35" s="87"/>
      <c r="AF35" s="38"/>
      <c r="AG35" s="38"/>
      <c r="AH35" s="38"/>
      <c r="AI35" s="38"/>
      <c r="AJ35" s="38"/>
      <c r="AK35" s="38"/>
      <c r="AL35" s="55">
        <f t="shared" si="1"/>
        <v>0</v>
      </c>
      <c r="AM35" s="55"/>
      <c r="AN35" s="55"/>
      <c r="AO35" s="67"/>
    </row>
    <row r="36" spans="1:41" ht="11.45" customHeight="1" x14ac:dyDescent="0.2">
      <c r="A36" s="66"/>
      <c r="B36" s="38"/>
      <c r="C36" s="38"/>
      <c r="D36" s="38"/>
      <c r="E36" s="38"/>
      <c r="F36" s="38"/>
      <c r="G36" s="38"/>
      <c r="H36" s="25">
        <f t="shared" si="2"/>
        <v>0</v>
      </c>
      <c r="I36" s="86"/>
      <c r="J36" s="86"/>
      <c r="K36" s="87"/>
      <c r="L36" s="38"/>
      <c r="M36" s="38"/>
      <c r="N36" s="38"/>
      <c r="O36" s="38"/>
      <c r="P36" s="38"/>
      <c r="Q36" s="38"/>
      <c r="R36" s="55">
        <f t="shared" si="0"/>
        <v>0</v>
      </c>
      <c r="S36" s="55"/>
      <c r="T36" s="55"/>
      <c r="U36" s="10"/>
      <c r="V36" s="38"/>
      <c r="W36" s="38"/>
      <c r="X36" s="38"/>
      <c r="Y36" s="38"/>
      <c r="Z36" s="38"/>
      <c r="AA36" s="38"/>
      <c r="AB36" s="25">
        <f t="shared" si="3"/>
        <v>0</v>
      </c>
      <c r="AC36" s="86"/>
      <c r="AD36" s="86"/>
      <c r="AE36" s="87"/>
      <c r="AF36" s="38"/>
      <c r="AG36" s="38"/>
      <c r="AH36" s="38"/>
      <c r="AI36" s="38"/>
      <c r="AJ36" s="38"/>
      <c r="AK36" s="38"/>
      <c r="AL36" s="55">
        <f t="shared" si="1"/>
        <v>0</v>
      </c>
      <c r="AM36" s="55"/>
      <c r="AN36" s="55"/>
      <c r="AO36" s="67"/>
    </row>
    <row r="37" spans="1:41" ht="11.45" customHeight="1" x14ac:dyDescent="0.2">
      <c r="A37" s="66"/>
      <c r="B37" s="38"/>
      <c r="C37" s="38"/>
      <c r="D37" s="38"/>
      <c r="E37" s="38"/>
      <c r="F37" s="38"/>
      <c r="G37" s="38"/>
      <c r="H37" s="25">
        <f t="shared" si="2"/>
        <v>0</v>
      </c>
      <c r="I37" s="86"/>
      <c r="J37" s="86"/>
      <c r="K37" s="87"/>
      <c r="L37" s="38"/>
      <c r="M37" s="38"/>
      <c r="N37" s="38"/>
      <c r="O37" s="38"/>
      <c r="P37" s="38"/>
      <c r="Q37" s="38"/>
      <c r="R37" s="55">
        <f t="shared" si="0"/>
        <v>0</v>
      </c>
      <c r="S37" s="55"/>
      <c r="T37" s="55"/>
      <c r="U37" s="10"/>
      <c r="V37" s="38"/>
      <c r="W37" s="38"/>
      <c r="X37" s="38"/>
      <c r="Y37" s="38"/>
      <c r="Z37" s="38"/>
      <c r="AA37" s="38"/>
      <c r="AB37" s="25">
        <f t="shared" si="3"/>
        <v>0</v>
      </c>
      <c r="AC37" s="86"/>
      <c r="AD37" s="86"/>
      <c r="AE37" s="87"/>
      <c r="AF37" s="38"/>
      <c r="AG37" s="38"/>
      <c r="AH37" s="38"/>
      <c r="AI37" s="38"/>
      <c r="AJ37" s="38"/>
      <c r="AK37" s="38"/>
      <c r="AL37" s="55">
        <f t="shared" si="1"/>
        <v>0</v>
      </c>
      <c r="AM37" s="55"/>
      <c r="AN37" s="55"/>
      <c r="AO37" s="67"/>
    </row>
    <row r="38" spans="1:41" ht="11.45" customHeight="1" x14ac:dyDescent="0.2">
      <c r="A38" s="66"/>
      <c r="B38" s="38"/>
      <c r="C38" s="38"/>
      <c r="D38" s="38"/>
      <c r="E38" s="38"/>
      <c r="F38" s="38"/>
      <c r="G38" s="38"/>
      <c r="H38" s="25">
        <f t="shared" si="2"/>
        <v>0</v>
      </c>
      <c r="I38" s="86"/>
      <c r="J38" s="86"/>
      <c r="K38" s="87"/>
      <c r="L38" s="38"/>
      <c r="M38" s="38"/>
      <c r="N38" s="38"/>
      <c r="O38" s="38"/>
      <c r="P38" s="38"/>
      <c r="Q38" s="38"/>
      <c r="R38" s="55">
        <f t="shared" si="0"/>
        <v>0</v>
      </c>
      <c r="S38" s="55"/>
      <c r="T38" s="55"/>
      <c r="U38" s="10"/>
      <c r="V38" s="38"/>
      <c r="W38" s="38"/>
      <c r="X38" s="38"/>
      <c r="Y38" s="38"/>
      <c r="Z38" s="38"/>
      <c r="AA38" s="38"/>
      <c r="AB38" s="25">
        <f t="shared" si="3"/>
        <v>0</v>
      </c>
      <c r="AC38" s="86"/>
      <c r="AD38" s="86"/>
      <c r="AE38" s="87"/>
      <c r="AF38" s="38"/>
      <c r="AG38" s="38"/>
      <c r="AH38" s="38"/>
      <c r="AI38" s="38"/>
      <c r="AJ38" s="38"/>
      <c r="AK38" s="38"/>
      <c r="AL38" s="55">
        <f t="shared" si="1"/>
        <v>0</v>
      </c>
      <c r="AM38" s="55"/>
      <c r="AN38" s="55"/>
      <c r="AO38" s="67"/>
    </row>
    <row r="39" spans="1:41" ht="11.45" customHeight="1" x14ac:dyDescent="0.2">
      <c r="A39" s="66"/>
      <c r="B39" s="38"/>
      <c r="C39" s="38"/>
      <c r="D39" s="38"/>
      <c r="E39" s="38"/>
      <c r="F39" s="38"/>
      <c r="G39" s="38"/>
      <c r="H39" s="25">
        <f t="shared" si="2"/>
        <v>0</v>
      </c>
      <c r="I39" s="86"/>
      <c r="J39" s="86"/>
      <c r="K39" s="87"/>
      <c r="L39" s="38"/>
      <c r="M39" s="38"/>
      <c r="N39" s="38"/>
      <c r="O39" s="38"/>
      <c r="P39" s="38"/>
      <c r="Q39" s="38"/>
      <c r="R39" s="55">
        <f t="shared" si="0"/>
        <v>0</v>
      </c>
      <c r="S39" s="55"/>
      <c r="T39" s="55"/>
      <c r="U39" s="10"/>
      <c r="V39" s="38"/>
      <c r="W39" s="38"/>
      <c r="X39" s="38"/>
      <c r="Y39" s="38"/>
      <c r="Z39" s="38"/>
      <c r="AA39" s="38"/>
      <c r="AB39" s="25">
        <f t="shared" si="3"/>
        <v>0</v>
      </c>
      <c r="AC39" s="86"/>
      <c r="AD39" s="86"/>
      <c r="AE39" s="87"/>
      <c r="AF39" s="38"/>
      <c r="AG39" s="38"/>
      <c r="AH39" s="38"/>
      <c r="AI39" s="38"/>
      <c r="AJ39" s="38"/>
      <c r="AK39" s="38"/>
      <c r="AL39" s="55">
        <f t="shared" si="1"/>
        <v>0</v>
      </c>
      <c r="AM39" s="55"/>
      <c r="AN39" s="55"/>
      <c r="AO39" s="67"/>
    </row>
    <row r="40" spans="1:41" ht="11.45" customHeight="1" x14ac:dyDescent="0.2">
      <c r="A40" s="66"/>
      <c r="B40" s="38"/>
      <c r="C40" s="38"/>
      <c r="D40" s="38"/>
      <c r="E40" s="38"/>
      <c r="F40" s="38"/>
      <c r="G40" s="38"/>
      <c r="H40" s="25">
        <f t="shared" si="2"/>
        <v>0</v>
      </c>
      <c r="I40" s="86"/>
      <c r="J40" s="86"/>
      <c r="K40" s="87"/>
      <c r="L40" s="38"/>
      <c r="M40" s="38"/>
      <c r="N40" s="38"/>
      <c r="O40" s="38"/>
      <c r="P40" s="38"/>
      <c r="Q40" s="38"/>
      <c r="R40" s="55">
        <f t="shared" si="0"/>
        <v>0</v>
      </c>
      <c r="S40" s="55"/>
      <c r="T40" s="55"/>
      <c r="U40" s="10"/>
      <c r="V40" s="38"/>
      <c r="W40" s="38"/>
      <c r="X40" s="38"/>
      <c r="Y40" s="38"/>
      <c r="Z40" s="38"/>
      <c r="AA40" s="38"/>
      <c r="AB40" s="25">
        <f t="shared" si="3"/>
        <v>0</v>
      </c>
      <c r="AC40" s="86"/>
      <c r="AD40" s="86"/>
      <c r="AE40" s="87"/>
      <c r="AF40" s="38"/>
      <c r="AG40" s="38"/>
      <c r="AH40" s="38"/>
      <c r="AI40" s="38"/>
      <c r="AJ40" s="38"/>
      <c r="AK40" s="38"/>
      <c r="AL40" s="55">
        <f t="shared" si="1"/>
        <v>0</v>
      </c>
      <c r="AM40" s="55"/>
      <c r="AN40" s="55"/>
      <c r="AO40" s="67"/>
    </row>
    <row r="41" spans="1:41" ht="11.45" customHeight="1" x14ac:dyDescent="0.2">
      <c r="A41" s="66"/>
      <c r="B41" s="38"/>
      <c r="C41" s="38"/>
      <c r="D41" s="38"/>
      <c r="E41" s="38"/>
      <c r="F41" s="38"/>
      <c r="G41" s="38"/>
      <c r="H41" s="25">
        <f t="shared" si="2"/>
        <v>0</v>
      </c>
      <c r="I41" s="86"/>
      <c r="J41" s="86"/>
      <c r="K41" s="87"/>
      <c r="L41" s="38"/>
      <c r="M41" s="38"/>
      <c r="N41" s="38"/>
      <c r="O41" s="38"/>
      <c r="P41" s="38"/>
      <c r="Q41" s="38"/>
      <c r="R41" s="55">
        <f t="shared" si="0"/>
        <v>0</v>
      </c>
      <c r="S41" s="55"/>
      <c r="T41" s="55"/>
      <c r="U41" s="10"/>
      <c r="V41" s="38"/>
      <c r="W41" s="38"/>
      <c r="X41" s="38"/>
      <c r="Y41" s="38"/>
      <c r="Z41" s="38"/>
      <c r="AA41" s="38"/>
      <c r="AB41" s="25">
        <f t="shared" si="3"/>
        <v>0</v>
      </c>
      <c r="AC41" s="86"/>
      <c r="AD41" s="86"/>
      <c r="AE41" s="87"/>
      <c r="AF41" s="38"/>
      <c r="AG41" s="38"/>
      <c r="AH41" s="38"/>
      <c r="AI41" s="38"/>
      <c r="AJ41" s="38"/>
      <c r="AK41" s="38"/>
      <c r="AL41" s="55">
        <f t="shared" si="1"/>
        <v>0</v>
      </c>
      <c r="AM41" s="55"/>
      <c r="AN41" s="55"/>
      <c r="AO41" s="67"/>
    </row>
    <row r="42" spans="1:41" ht="11.45" customHeight="1" x14ac:dyDescent="0.2">
      <c r="A42" s="66"/>
      <c r="B42" s="38"/>
      <c r="C42" s="38"/>
      <c r="D42" s="38"/>
      <c r="E42" s="38"/>
      <c r="F42" s="38"/>
      <c r="G42" s="38"/>
      <c r="H42" s="25">
        <f t="shared" si="2"/>
        <v>0</v>
      </c>
      <c r="I42" s="88"/>
      <c r="J42" s="88"/>
      <c r="K42" s="89"/>
      <c r="L42" s="38"/>
      <c r="M42" s="38"/>
      <c r="N42" s="38"/>
      <c r="O42" s="38"/>
      <c r="P42" s="38"/>
      <c r="Q42" s="38"/>
      <c r="R42" s="55">
        <f t="shared" si="0"/>
        <v>0</v>
      </c>
      <c r="S42" s="55"/>
      <c r="T42" s="55"/>
      <c r="U42" s="10"/>
      <c r="V42" s="38"/>
      <c r="W42" s="38"/>
      <c r="X42" s="38"/>
      <c r="Y42" s="38"/>
      <c r="Z42" s="38"/>
      <c r="AA42" s="38"/>
      <c r="AB42" s="25">
        <f t="shared" si="3"/>
        <v>0</v>
      </c>
      <c r="AC42" s="88"/>
      <c r="AD42" s="88"/>
      <c r="AE42" s="89"/>
      <c r="AF42" s="38"/>
      <c r="AG42" s="38"/>
      <c r="AH42" s="38"/>
      <c r="AI42" s="38"/>
      <c r="AJ42" s="38"/>
      <c r="AK42" s="38"/>
      <c r="AL42" s="55">
        <f t="shared" si="1"/>
        <v>0</v>
      </c>
      <c r="AM42" s="55"/>
      <c r="AN42" s="55"/>
      <c r="AO42" s="67"/>
    </row>
    <row r="43" spans="1:41" ht="11.45" customHeight="1" x14ac:dyDescent="0.2">
      <c r="A43" s="66"/>
      <c r="B43" s="97" t="s">
        <v>55</v>
      </c>
      <c r="C43" s="97"/>
      <c r="D43" s="97"/>
      <c r="E43" s="97"/>
      <c r="F43" s="97"/>
      <c r="G43" s="97"/>
      <c r="H43" s="97"/>
      <c r="I43" s="39">
        <f>INT(SUM(H33:H42,R33:T42,AL33:AN42)/30)</f>
        <v>0</v>
      </c>
      <c r="J43" s="40"/>
      <c r="K43" s="41"/>
      <c r="L43" s="97" t="s">
        <v>3</v>
      </c>
      <c r="M43" s="97"/>
      <c r="N43" s="92">
        <f>I43*0.5</f>
        <v>0</v>
      </c>
      <c r="O43" s="92"/>
      <c r="P43" s="92"/>
      <c r="Q43" s="92"/>
      <c r="R43" s="98"/>
      <c r="S43" s="99"/>
      <c r="T43" s="100"/>
      <c r="U43" s="10"/>
      <c r="V43" s="97" t="s">
        <v>59</v>
      </c>
      <c r="W43" s="97"/>
      <c r="X43" s="97"/>
      <c r="Y43" s="97"/>
      <c r="Z43" s="97"/>
      <c r="AA43" s="97"/>
      <c r="AB43" s="97"/>
      <c r="AC43" s="39">
        <f>INT(SUM(AB33:AB42,AL33:AN42,BF33:BH42)/30)</f>
        <v>0</v>
      </c>
      <c r="AD43" s="40"/>
      <c r="AE43" s="41"/>
      <c r="AF43" s="97" t="s">
        <v>3</v>
      </c>
      <c r="AG43" s="97"/>
      <c r="AH43" s="92">
        <f>AC43*0.5</f>
        <v>0</v>
      </c>
      <c r="AI43" s="92"/>
      <c r="AJ43" s="92"/>
      <c r="AK43" s="92"/>
      <c r="AL43" s="98"/>
      <c r="AM43" s="99"/>
      <c r="AN43" s="100"/>
      <c r="AO43" s="67"/>
    </row>
    <row r="44" spans="1:41" ht="11.45" customHeight="1" x14ac:dyDescent="0.2">
      <c r="A44" s="66"/>
      <c r="B44" s="97" t="s">
        <v>57</v>
      </c>
      <c r="C44" s="97"/>
      <c r="D44" s="97"/>
      <c r="E44" s="97"/>
      <c r="F44" s="97"/>
      <c r="G44" s="97"/>
      <c r="H44" s="97"/>
      <c r="I44" s="39">
        <f>SUM(H33:H42,R33:T42,)-I43*30</f>
        <v>0</v>
      </c>
      <c r="J44" s="40"/>
      <c r="K44" s="41"/>
      <c r="L44" s="90" t="s">
        <v>3</v>
      </c>
      <c r="M44" s="91"/>
      <c r="N44" s="92">
        <f>IF(I44&gt;15,0.5,0)</f>
        <v>0</v>
      </c>
      <c r="O44" s="92"/>
      <c r="P44" s="92"/>
      <c r="Q44" s="92"/>
      <c r="R44" s="101"/>
      <c r="S44" s="102"/>
      <c r="T44" s="103"/>
      <c r="U44" s="10"/>
      <c r="V44" s="97" t="s">
        <v>60</v>
      </c>
      <c r="W44" s="97"/>
      <c r="X44" s="97"/>
      <c r="Y44" s="97"/>
      <c r="Z44" s="97"/>
      <c r="AA44" s="97"/>
      <c r="AB44" s="97"/>
      <c r="AC44" s="39">
        <f>SUM(AB33:AB42,AL33:AN42,)-AC43*30</f>
        <v>0</v>
      </c>
      <c r="AD44" s="40"/>
      <c r="AE44" s="41"/>
      <c r="AF44" s="90" t="s">
        <v>3</v>
      </c>
      <c r="AG44" s="91"/>
      <c r="AH44" s="92">
        <f>IF(AC44&gt;15,0.5,0)</f>
        <v>0</v>
      </c>
      <c r="AI44" s="92"/>
      <c r="AJ44" s="92"/>
      <c r="AK44" s="92"/>
      <c r="AL44" s="101"/>
      <c r="AM44" s="102"/>
      <c r="AN44" s="103"/>
      <c r="AO44" s="67"/>
    </row>
    <row r="45" spans="1:41" ht="11.45" customHeight="1" x14ac:dyDescent="0.2">
      <c r="A45" s="66"/>
      <c r="B45" s="93" t="s">
        <v>68</v>
      </c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4">
        <f>SUM(N43:O44)</f>
        <v>0</v>
      </c>
      <c r="O45" s="95"/>
      <c r="P45" s="95"/>
      <c r="Q45" s="96"/>
      <c r="R45" s="104"/>
      <c r="S45" s="105"/>
      <c r="T45" s="106"/>
      <c r="U45" s="10"/>
      <c r="V45" s="93" t="s">
        <v>67</v>
      </c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4">
        <f>SUM(AH43:AI44)</f>
        <v>0</v>
      </c>
      <c r="AI45" s="95"/>
      <c r="AJ45" s="95"/>
      <c r="AK45" s="96"/>
      <c r="AL45" s="104"/>
      <c r="AM45" s="105"/>
      <c r="AN45" s="106"/>
      <c r="AO45" s="67"/>
    </row>
    <row r="46" spans="1:41" ht="11.45" customHeight="1" x14ac:dyDescent="0.2">
      <c r="A46" s="66"/>
      <c r="B46" s="107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9"/>
      <c r="AO46" s="67"/>
    </row>
    <row r="47" spans="1:41" ht="18.600000000000001" customHeight="1" x14ac:dyDescent="0.2">
      <c r="A47" s="66"/>
      <c r="B47" s="54" t="s">
        <v>61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110"/>
      <c r="V47" s="54" t="s">
        <v>62</v>
      </c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67"/>
    </row>
    <row r="48" spans="1:41" x14ac:dyDescent="0.2">
      <c r="A48" s="66"/>
      <c r="B48" s="56" t="s">
        <v>47</v>
      </c>
      <c r="C48" s="56"/>
      <c r="D48" s="56"/>
      <c r="E48" s="56" t="s">
        <v>48</v>
      </c>
      <c r="F48" s="56"/>
      <c r="G48" s="56"/>
      <c r="H48" s="9" t="s">
        <v>49</v>
      </c>
      <c r="I48" s="84"/>
      <c r="J48" s="84"/>
      <c r="K48" s="85"/>
      <c r="L48" s="56" t="s">
        <v>47</v>
      </c>
      <c r="M48" s="56"/>
      <c r="N48" s="56"/>
      <c r="O48" s="56" t="s">
        <v>48</v>
      </c>
      <c r="P48" s="56"/>
      <c r="Q48" s="56"/>
      <c r="R48" s="56" t="s">
        <v>49</v>
      </c>
      <c r="S48" s="56"/>
      <c r="T48" s="56"/>
      <c r="U48" s="110"/>
      <c r="V48" s="56" t="s">
        <v>47</v>
      </c>
      <c r="W48" s="56"/>
      <c r="X48" s="56"/>
      <c r="Y48" s="56" t="s">
        <v>48</v>
      </c>
      <c r="Z48" s="56"/>
      <c r="AA48" s="56"/>
      <c r="AB48" s="9" t="s">
        <v>49</v>
      </c>
      <c r="AC48" s="84"/>
      <c r="AD48" s="84"/>
      <c r="AE48" s="85"/>
      <c r="AF48" s="56" t="s">
        <v>47</v>
      </c>
      <c r="AG48" s="56"/>
      <c r="AH48" s="56"/>
      <c r="AI48" s="56" t="s">
        <v>48</v>
      </c>
      <c r="AJ48" s="56"/>
      <c r="AK48" s="56"/>
      <c r="AL48" s="56" t="s">
        <v>49</v>
      </c>
      <c r="AM48" s="56"/>
      <c r="AN48" s="56"/>
      <c r="AO48" s="67"/>
    </row>
    <row r="49" spans="1:41" x14ac:dyDescent="0.2">
      <c r="A49" s="66"/>
      <c r="B49" s="38"/>
      <c r="C49" s="38"/>
      <c r="D49" s="38"/>
      <c r="E49" s="38"/>
      <c r="F49" s="38"/>
      <c r="G49" s="38"/>
      <c r="H49" s="25">
        <f>IF(B49=0,0,DAYS360(B49,E49+1))</f>
        <v>0</v>
      </c>
      <c r="I49" s="86"/>
      <c r="J49" s="86"/>
      <c r="K49" s="87"/>
      <c r="L49" s="38"/>
      <c r="M49" s="38"/>
      <c r="N49" s="38"/>
      <c r="O49" s="38"/>
      <c r="P49" s="38"/>
      <c r="Q49" s="38"/>
      <c r="R49" s="55">
        <f t="shared" ref="R49:R58" si="4">IF(I49=0,0,DAYS360(I49,L49+1))</f>
        <v>0</v>
      </c>
      <c r="S49" s="55"/>
      <c r="T49" s="55"/>
      <c r="U49" s="110"/>
      <c r="V49" s="38"/>
      <c r="W49" s="38"/>
      <c r="X49" s="38"/>
      <c r="Y49" s="38"/>
      <c r="Z49" s="38"/>
      <c r="AA49" s="38"/>
      <c r="AB49" s="25">
        <f>IF(V49=0,0,DAYS360(V49,Y49+1))</f>
        <v>0</v>
      </c>
      <c r="AC49" s="86"/>
      <c r="AD49" s="86"/>
      <c r="AE49" s="87"/>
      <c r="AF49" s="38"/>
      <c r="AG49" s="38"/>
      <c r="AH49" s="38"/>
      <c r="AI49" s="38"/>
      <c r="AJ49" s="38"/>
      <c r="AK49" s="38"/>
      <c r="AL49" s="55">
        <f t="shared" ref="AL49:AL58" si="5">IF(AC49=0,0,DAYS360(AC49,AF49+1))</f>
        <v>0</v>
      </c>
      <c r="AM49" s="55"/>
      <c r="AN49" s="55"/>
      <c r="AO49" s="67"/>
    </row>
    <row r="50" spans="1:41" ht="11.45" customHeight="1" x14ac:dyDescent="0.2">
      <c r="A50" s="66"/>
      <c r="B50" s="38"/>
      <c r="C50" s="38"/>
      <c r="D50" s="38"/>
      <c r="E50" s="38"/>
      <c r="F50" s="38"/>
      <c r="G50" s="38"/>
      <c r="H50" s="25">
        <f t="shared" ref="H50:H58" si="6">IF(B50=0,0,DAYS360(B50,E50+1))</f>
        <v>0</v>
      </c>
      <c r="I50" s="86"/>
      <c r="J50" s="86"/>
      <c r="K50" s="87"/>
      <c r="L50" s="38"/>
      <c r="M50" s="38"/>
      <c r="N50" s="38"/>
      <c r="O50" s="38"/>
      <c r="P50" s="38"/>
      <c r="Q50" s="38"/>
      <c r="R50" s="55">
        <f t="shared" si="4"/>
        <v>0</v>
      </c>
      <c r="S50" s="55"/>
      <c r="T50" s="55"/>
      <c r="U50" s="110"/>
      <c r="V50" s="38"/>
      <c r="W50" s="38"/>
      <c r="X50" s="38"/>
      <c r="Y50" s="38"/>
      <c r="Z50" s="38"/>
      <c r="AA50" s="38"/>
      <c r="AB50" s="25">
        <f t="shared" ref="AB50:AB58" si="7">IF(V50=0,0,DAYS360(V50,Y50+1))</f>
        <v>0</v>
      </c>
      <c r="AC50" s="86"/>
      <c r="AD50" s="86"/>
      <c r="AE50" s="87"/>
      <c r="AF50" s="38"/>
      <c r="AG50" s="38"/>
      <c r="AH50" s="38"/>
      <c r="AI50" s="38"/>
      <c r="AJ50" s="38"/>
      <c r="AK50" s="38"/>
      <c r="AL50" s="55">
        <f t="shared" si="5"/>
        <v>0</v>
      </c>
      <c r="AM50" s="55"/>
      <c r="AN50" s="55"/>
      <c r="AO50" s="67"/>
    </row>
    <row r="51" spans="1:41" ht="11.45" customHeight="1" x14ac:dyDescent="0.2">
      <c r="A51" s="66"/>
      <c r="B51" s="38"/>
      <c r="C51" s="38"/>
      <c r="D51" s="38"/>
      <c r="E51" s="38"/>
      <c r="F51" s="38"/>
      <c r="G51" s="38"/>
      <c r="H51" s="25">
        <f t="shared" si="6"/>
        <v>0</v>
      </c>
      <c r="I51" s="86"/>
      <c r="J51" s="86"/>
      <c r="K51" s="87"/>
      <c r="L51" s="38"/>
      <c r="M51" s="38"/>
      <c r="N51" s="38"/>
      <c r="O51" s="38"/>
      <c r="P51" s="38"/>
      <c r="Q51" s="38"/>
      <c r="R51" s="55">
        <f t="shared" si="4"/>
        <v>0</v>
      </c>
      <c r="S51" s="55"/>
      <c r="T51" s="55"/>
      <c r="U51" s="110"/>
      <c r="V51" s="38"/>
      <c r="W51" s="38"/>
      <c r="X51" s="38"/>
      <c r="Y51" s="38"/>
      <c r="Z51" s="38"/>
      <c r="AA51" s="38"/>
      <c r="AB51" s="25">
        <f t="shared" si="7"/>
        <v>0</v>
      </c>
      <c r="AC51" s="86"/>
      <c r="AD51" s="86"/>
      <c r="AE51" s="87"/>
      <c r="AF51" s="38"/>
      <c r="AG51" s="38"/>
      <c r="AH51" s="38"/>
      <c r="AI51" s="38"/>
      <c r="AJ51" s="38"/>
      <c r="AK51" s="38"/>
      <c r="AL51" s="55">
        <f t="shared" si="5"/>
        <v>0</v>
      </c>
      <c r="AM51" s="55"/>
      <c r="AN51" s="55"/>
      <c r="AO51" s="67"/>
    </row>
    <row r="52" spans="1:41" ht="11.45" customHeight="1" x14ac:dyDescent="0.2">
      <c r="A52" s="66"/>
      <c r="B52" s="38"/>
      <c r="C52" s="38"/>
      <c r="D52" s="38"/>
      <c r="E52" s="38"/>
      <c r="F52" s="38"/>
      <c r="G52" s="38"/>
      <c r="H52" s="25">
        <f t="shared" si="6"/>
        <v>0</v>
      </c>
      <c r="I52" s="86"/>
      <c r="J52" s="86"/>
      <c r="K52" s="87"/>
      <c r="L52" s="38"/>
      <c r="M52" s="38"/>
      <c r="N52" s="38"/>
      <c r="O52" s="38"/>
      <c r="P52" s="38"/>
      <c r="Q52" s="38"/>
      <c r="R52" s="55">
        <f t="shared" si="4"/>
        <v>0</v>
      </c>
      <c r="S52" s="55"/>
      <c r="T52" s="55"/>
      <c r="U52" s="110"/>
      <c r="V52" s="38"/>
      <c r="W52" s="38"/>
      <c r="X52" s="38"/>
      <c r="Y52" s="38"/>
      <c r="Z52" s="38"/>
      <c r="AA52" s="38"/>
      <c r="AB52" s="25">
        <f t="shared" si="7"/>
        <v>0</v>
      </c>
      <c r="AC52" s="86"/>
      <c r="AD52" s="86"/>
      <c r="AE52" s="87"/>
      <c r="AF52" s="38"/>
      <c r="AG52" s="38"/>
      <c r="AH52" s="38"/>
      <c r="AI52" s="38"/>
      <c r="AJ52" s="38"/>
      <c r="AK52" s="38"/>
      <c r="AL52" s="55">
        <f t="shared" si="5"/>
        <v>0</v>
      </c>
      <c r="AM52" s="55"/>
      <c r="AN52" s="55"/>
      <c r="AO52" s="67"/>
    </row>
    <row r="53" spans="1:41" ht="11.45" customHeight="1" x14ac:dyDescent="0.2">
      <c r="A53" s="66"/>
      <c r="B53" s="38"/>
      <c r="C53" s="38"/>
      <c r="D53" s="38"/>
      <c r="E53" s="38"/>
      <c r="F53" s="38"/>
      <c r="G53" s="38"/>
      <c r="H53" s="25">
        <f t="shared" si="6"/>
        <v>0</v>
      </c>
      <c r="I53" s="86"/>
      <c r="J53" s="86"/>
      <c r="K53" s="87"/>
      <c r="L53" s="38"/>
      <c r="M53" s="38"/>
      <c r="N53" s="38"/>
      <c r="O53" s="38"/>
      <c r="P53" s="38"/>
      <c r="Q53" s="38"/>
      <c r="R53" s="55">
        <f t="shared" si="4"/>
        <v>0</v>
      </c>
      <c r="S53" s="55"/>
      <c r="T53" s="55"/>
      <c r="U53" s="110"/>
      <c r="V53" s="38"/>
      <c r="W53" s="38"/>
      <c r="X53" s="38"/>
      <c r="Y53" s="38"/>
      <c r="Z53" s="38"/>
      <c r="AA53" s="38"/>
      <c r="AB53" s="25">
        <f t="shared" si="7"/>
        <v>0</v>
      </c>
      <c r="AC53" s="86"/>
      <c r="AD53" s="86"/>
      <c r="AE53" s="87"/>
      <c r="AF53" s="38"/>
      <c r="AG53" s="38"/>
      <c r="AH53" s="38"/>
      <c r="AI53" s="38"/>
      <c r="AJ53" s="38"/>
      <c r="AK53" s="38"/>
      <c r="AL53" s="55">
        <f t="shared" si="5"/>
        <v>0</v>
      </c>
      <c r="AM53" s="55"/>
      <c r="AN53" s="55"/>
      <c r="AO53" s="67"/>
    </row>
    <row r="54" spans="1:41" ht="11.45" customHeight="1" x14ac:dyDescent="0.2">
      <c r="A54" s="66"/>
      <c r="B54" s="38"/>
      <c r="C54" s="38"/>
      <c r="D54" s="38"/>
      <c r="E54" s="38"/>
      <c r="F54" s="38"/>
      <c r="G54" s="38"/>
      <c r="H54" s="25">
        <f t="shared" si="6"/>
        <v>0</v>
      </c>
      <c r="I54" s="86"/>
      <c r="J54" s="86"/>
      <c r="K54" s="87"/>
      <c r="L54" s="38"/>
      <c r="M54" s="38"/>
      <c r="N54" s="38"/>
      <c r="O54" s="38"/>
      <c r="P54" s="38"/>
      <c r="Q54" s="38"/>
      <c r="R54" s="55">
        <f t="shared" si="4"/>
        <v>0</v>
      </c>
      <c r="S54" s="55"/>
      <c r="T54" s="55"/>
      <c r="U54" s="110"/>
      <c r="V54" s="38"/>
      <c r="W54" s="38"/>
      <c r="X54" s="38"/>
      <c r="Y54" s="38"/>
      <c r="Z54" s="38"/>
      <c r="AA54" s="38"/>
      <c r="AB54" s="25">
        <f t="shared" si="7"/>
        <v>0</v>
      </c>
      <c r="AC54" s="86"/>
      <c r="AD54" s="86"/>
      <c r="AE54" s="87"/>
      <c r="AF54" s="38"/>
      <c r="AG54" s="38"/>
      <c r="AH54" s="38"/>
      <c r="AI54" s="38"/>
      <c r="AJ54" s="38"/>
      <c r="AK54" s="38"/>
      <c r="AL54" s="55">
        <f t="shared" si="5"/>
        <v>0</v>
      </c>
      <c r="AM54" s="55"/>
      <c r="AN54" s="55"/>
      <c r="AO54" s="67"/>
    </row>
    <row r="55" spans="1:41" ht="11.45" customHeight="1" x14ac:dyDescent="0.2">
      <c r="A55" s="66"/>
      <c r="B55" s="38"/>
      <c r="C55" s="38"/>
      <c r="D55" s="38"/>
      <c r="E55" s="38"/>
      <c r="F55" s="38"/>
      <c r="G55" s="38"/>
      <c r="H55" s="25">
        <f t="shared" si="6"/>
        <v>0</v>
      </c>
      <c r="I55" s="86"/>
      <c r="J55" s="86"/>
      <c r="K55" s="87"/>
      <c r="L55" s="38"/>
      <c r="M55" s="38"/>
      <c r="N55" s="38"/>
      <c r="O55" s="38"/>
      <c r="P55" s="38"/>
      <c r="Q55" s="38"/>
      <c r="R55" s="55">
        <f t="shared" si="4"/>
        <v>0</v>
      </c>
      <c r="S55" s="55"/>
      <c r="T55" s="55"/>
      <c r="U55" s="110"/>
      <c r="V55" s="38"/>
      <c r="W55" s="38"/>
      <c r="X55" s="38"/>
      <c r="Y55" s="38"/>
      <c r="Z55" s="38"/>
      <c r="AA55" s="38"/>
      <c r="AB55" s="25">
        <f t="shared" si="7"/>
        <v>0</v>
      </c>
      <c r="AC55" s="86"/>
      <c r="AD55" s="86"/>
      <c r="AE55" s="87"/>
      <c r="AF55" s="38"/>
      <c r="AG55" s="38"/>
      <c r="AH55" s="38"/>
      <c r="AI55" s="38"/>
      <c r="AJ55" s="38"/>
      <c r="AK55" s="38"/>
      <c r="AL55" s="55">
        <f t="shared" si="5"/>
        <v>0</v>
      </c>
      <c r="AM55" s="55"/>
      <c r="AN55" s="55"/>
      <c r="AO55" s="67"/>
    </row>
    <row r="56" spans="1:41" ht="11.45" customHeight="1" x14ac:dyDescent="0.2">
      <c r="A56" s="66"/>
      <c r="B56" s="38"/>
      <c r="C56" s="38"/>
      <c r="D56" s="38"/>
      <c r="E56" s="38"/>
      <c r="F56" s="38"/>
      <c r="G56" s="38"/>
      <c r="H56" s="25">
        <f t="shared" si="6"/>
        <v>0</v>
      </c>
      <c r="I56" s="86"/>
      <c r="J56" s="86"/>
      <c r="K56" s="87"/>
      <c r="L56" s="38"/>
      <c r="M56" s="38"/>
      <c r="N56" s="38"/>
      <c r="O56" s="38"/>
      <c r="P56" s="38"/>
      <c r="Q56" s="38"/>
      <c r="R56" s="55">
        <f t="shared" si="4"/>
        <v>0</v>
      </c>
      <c r="S56" s="55"/>
      <c r="T56" s="55"/>
      <c r="U56" s="110"/>
      <c r="V56" s="38"/>
      <c r="W56" s="38"/>
      <c r="X56" s="38"/>
      <c r="Y56" s="38"/>
      <c r="Z56" s="38"/>
      <c r="AA56" s="38"/>
      <c r="AB56" s="25">
        <f t="shared" si="7"/>
        <v>0</v>
      </c>
      <c r="AC56" s="86"/>
      <c r="AD56" s="86"/>
      <c r="AE56" s="87"/>
      <c r="AF56" s="38"/>
      <c r="AG56" s="38"/>
      <c r="AH56" s="38"/>
      <c r="AI56" s="38"/>
      <c r="AJ56" s="38"/>
      <c r="AK56" s="38"/>
      <c r="AL56" s="55">
        <f t="shared" si="5"/>
        <v>0</v>
      </c>
      <c r="AM56" s="55"/>
      <c r="AN56" s="55"/>
      <c r="AO56" s="67"/>
    </row>
    <row r="57" spans="1:41" ht="11.45" customHeight="1" x14ac:dyDescent="0.2">
      <c r="A57" s="66"/>
      <c r="B57" s="38"/>
      <c r="C57" s="38"/>
      <c r="D57" s="38"/>
      <c r="E57" s="38"/>
      <c r="F57" s="38"/>
      <c r="G57" s="38"/>
      <c r="H57" s="25">
        <f t="shared" si="6"/>
        <v>0</v>
      </c>
      <c r="I57" s="86"/>
      <c r="J57" s="86"/>
      <c r="K57" s="87"/>
      <c r="L57" s="38"/>
      <c r="M57" s="38"/>
      <c r="N57" s="38"/>
      <c r="O57" s="38"/>
      <c r="P57" s="38"/>
      <c r="Q57" s="38"/>
      <c r="R57" s="55">
        <f t="shared" si="4"/>
        <v>0</v>
      </c>
      <c r="S57" s="55"/>
      <c r="T57" s="55"/>
      <c r="U57" s="110"/>
      <c r="V57" s="38"/>
      <c r="W57" s="38"/>
      <c r="X57" s="38"/>
      <c r="Y57" s="38"/>
      <c r="Z57" s="38"/>
      <c r="AA57" s="38"/>
      <c r="AB57" s="25">
        <f t="shared" si="7"/>
        <v>0</v>
      </c>
      <c r="AC57" s="86"/>
      <c r="AD57" s="86"/>
      <c r="AE57" s="87"/>
      <c r="AF57" s="38"/>
      <c r="AG57" s="38"/>
      <c r="AH57" s="38"/>
      <c r="AI57" s="38"/>
      <c r="AJ57" s="38"/>
      <c r="AK57" s="38"/>
      <c r="AL57" s="55">
        <f t="shared" si="5"/>
        <v>0</v>
      </c>
      <c r="AM57" s="55"/>
      <c r="AN57" s="55"/>
      <c r="AO57" s="67"/>
    </row>
    <row r="58" spans="1:41" ht="11.45" customHeight="1" x14ac:dyDescent="0.2">
      <c r="A58" s="66"/>
      <c r="B58" s="38"/>
      <c r="C58" s="38"/>
      <c r="D58" s="38"/>
      <c r="E58" s="38"/>
      <c r="F58" s="38"/>
      <c r="G58" s="38"/>
      <c r="H58" s="25">
        <f t="shared" si="6"/>
        <v>0</v>
      </c>
      <c r="I58" s="88"/>
      <c r="J58" s="88"/>
      <c r="K58" s="89"/>
      <c r="L58" s="38"/>
      <c r="M58" s="38"/>
      <c r="N58" s="38"/>
      <c r="O58" s="38"/>
      <c r="P58" s="38"/>
      <c r="Q58" s="38"/>
      <c r="R58" s="55">
        <f t="shared" si="4"/>
        <v>0</v>
      </c>
      <c r="S58" s="55"/>
      <c r="T58" s="55"/>
      <c r="U58" s="110"/>
      <c r="V58" s="38"/>
      <c r="W58" s="38"/>
      <c r="X58" s="38"/>
      <c r="Y58" s="38"/>
      <c r="Z58" s="38"/>
      <c r="AA58" s="38"/>
      <c r="AB58" s="25">
        <f t="shared" si="7"/>
        <v>0</v>
      </c>
      <c r="AC58" s="88"/>
      <c r="AD58" s="88"/>
      <c r="AE58" s="89"/>
      <c r="AF58" s="38"/>
      <c r="AG58" s="38"/>
      <c r="AH58" s="38"/>
      <c r="AI58" s="38"/>
      <c r="AJ58" s="38"/>
      <c r="AK58" s="38"/>
      <c r="AL58" s="55">
        <f t="shared" si="5"/>
        <v>0</v>
      </c>
      <c r="AM58" s="55"/>
      <c r="AN58" s="55"/>
      <c r="AO58" s="67"/>
    </row>
    <row r="59" spans="1:41" ht="11.45" customHeight="1" x14ac:dyDescent="0.2">
      <c r="A59" s="66"/>
      <c r="B59" s="97" t="s">
        <v>63</v>
      </c>
      <c r="C59" s="97"/>
      <c r="D59" s="97"/>
      <c r="E59" s="97"/>
      <c r="F59" s="97"/>
      <c r="G59" s="97"/>
      <c r="H59" s="97"/>
      <c r="I59" s="39">
        <f>INT(SUM(H49:H58,R49:T58,AL49:AN58)/30)</f>
        <v>0</v>
      </c>
      <c r="J59" s="40"/>
      <c r="K59" s="41"/>
      <c r="L59" s="97" t="s">
        <v>3</v>
      </c>
      <c r="M59" s="97"/>
      <c r="N59" s="92">
        <f>I59*0.5</f>
        <v>0</v>
      </c>
      <c r="O59" s="92"/>
      <c r="P59" s="92"/>
      <c r="Q59" s="92"/>
      <c r="R59" s="98"/>
      <c r="S59" s="99"/>
      <c r="T59" s="100"/>
      <c r="U59" s="110"/>
      <c r="V59" s="90" t="s">
        <v>65</v>
      </c>
      <c r="W59" s="111"/>
      <c r="X59" s="111"/>
      <c r="Y59" s="111"/>
      <c r="Z59" s="111"/>
      <c r="AA59" s="111"/>
      <c r="AB59" s="91"/>
      <c r="AC59" s="39">
        <f>INT(SUM(AB49:AB58,AL49:AN58,)/30)</f>
        <v>0</v>
      </c>
      <c r="AD59" s="40"/>
      <c r="AE59" s="41"/>
      <c r="AF59" s="90" t="s">
        <v>3</v>
      </c>
      <c r="AG59" s="91"/>
      <c r="AH59" s="92">
        <f>AC59*0.5</f>
        <v>0</v>
      </c>
      <c r="AI59" s="92"/>
      <c r="AJ59" s="92"/>
      <c r="AK59" s="92"/>
      <c r="AL59" s="98"/>
      <c r="AM59" s="99"/>
      <c r="AN59" s="100"/>
      <c r="AO59" s="67"/>
    </row>
    <row r="60" spans="1:41" ht="11.45" customHeight="1" x14ac:dyDescent="0.2">
      <c r="A60" s="66"/>
      <c r="B60" s="97" t="s">
        <v>64</v>
      </c>
      <c r="C60" s="97"/>
      <c r="D60" s="97"/>
      <c r="E60" s="97"/>
      <c r="F60" s="97"/>
      <c r="G60" s="97"/>
      <c r="H60" s="97"/>
      <c r="I60" s="39">
        <f>SUM(H49:H58,R49:T58,)-I59*30</f>
        <v>0</v>
      </c>
      <c r="J60" s="40"/>
      <c r="K60" s="41"/>
      <c r="L60" s="90" t="s">
        <v>3</v>
      </c>
      <c r="M60" s="91"/>
      <c r="N60" s="92">
        <f>IF(I60&gt;15,0.5,0)</f>
        <v>0</v>
      </c>
      <c r="O60" s="92"/>
      <c r="P60" s="92"/>
      <c r="Q60" s="92"/>
      <c r="R60" s="101"/>
      <c r="S60" s="102"/>
      <c r="T60" s="103"/>
      <c r="U60" s="110"/>
      <c r="V60" s="90" t="s">
        <v>66</v>
      </c>
      <c r="W60" s="111"/>
      <c r="X60" s="111"/>
      <c r="Y60" s="111"/>
      <c r="Z60" s="111"/>
      <c r="AA60" s="111"/>
      <c r="AB60" s="91"/>
      <c r="AC60" s="39">
        <f>SUM(AB49:AB58,AL49:AN58)-AC59*30</f>
        <v>0</v>
      </c>
      <c r="AD60" s="40"/>
      <c r="AE60" s="41"/>
      <c r="AF60" s="90" t="s">
        <v>3</v>
      </c>
      <c r="AG60" s="91"/>
      <c r="AH60" s="92">
        <f>IF(AC60&gt;15,0.5,0)</f>
        <v>0</v>
      </c>
      <c r="AI60" s="92"/>
      <c r="AJ60" s="92"/>
      <c r="AK60" s="92"/>
      <c r="AL60" s="101"/>
      <c r="AM60" s="102"/>
      <c r="AN60" s="103"/>
      <c r="AO60" s="67"/>
    </row>
    <row r="61" spans="1:41" ht="11.45" customHeight="1" x14ac:dyDescent="0.2">
      <c r="A61" s="66"/>
      <c r="B61" s="112" t="s">
        <v>69</v>
      </c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4"/>
      <c r="N61" s="94">
        <f>SUM(N59:O60)</f>
        <v>0</v>
      </c>
      <c r="O61" s="95"/>
      <c r="P61" s="95"/>
      <c r="Q61" s="96"/>
      <c r="R61" s="104"/>
      <c r="S61" s="105"/>
      <c r="T61" s="106"/>
      <c r="U61" s="110"/>
      <c r="V61" s="112" t="s">
        <v>70</v>
      </c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4"/>
      <c r="AH61" s="94">
        <f>SUM(AH59:AI60)</f>
        <v>0</v>
      </c>
      <c r="AI61" s="95"/>
      <c r="AJ61" s="95"/>
      <c r="AK61" s="96"/>
      <c r="AL61" s="104"/>
      <c r="AM61" s="105"/>
      <c r="AN61" s="106"/>
      <c r="AO61" s="67"/>
    </row>
    <row r="62" spans="1:41" ht="11.45" customHeight="1" x14ac:dyDescent="0.2">
      <c r="A62" s="66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67"/>
    </row>
    <row r="63" spans="1:41" ht="13.9" customHeight="1" x14ac:dyDescent="0.2">
      <c r="A63" s="66"/>
      <c r="B63" s="80" t="s">
        <v>83</v>
      </c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67"/>
    </row>
    <row r="64" spans="1:41" ht="54.6" customHeight="1" x14ac:dyDescent="0.2">
      <c r="A64" s="66"/>
      <c r="B64" s="77" t="s">
        <v>109</v>
      </c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9"/>
      <c r="AO64" s="67"/>
    </row>
    <row r="65" spans="1:41" ht="11.45" customHeight="1" x14ac:dyDescent="0.2">
      <c r="A65" s="66"/>
      <c r="B65" s="51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3"/>
      <c r="AO65" s="67"/>
    </row>
    <row r="66" spans="1:41" ht="18.600000000000001" customHeight="1" x14ac:dyDescent="0.2">
      <c r="A66" s="66"/>
      <c r="B66" s="54" t="s">
        <v>56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116"/>
      <c r="V66" s="54" t="s">
        <v>58</v>
      </c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67"/>
    </row>
    <row r="67" spans="1:41" x14ac:dyDescent="0.2">
      <c r="A67" s="66"/>
      <c r="B67" s="37" t="s">
        <v>47</v>
      </c>
      <c r="C67" s="37"/>
      <c r="D67" s="37"/>
      <c r="E67" s="37" t="s">
        <v>48</v>
      </c>
      <c r="F67" s="37"/>
      <c r="G67" s="37"/>
      <c r="H67" s="11" t="s">
        <v>49</v>
      </c>
      <c r="I67" s="86"/>
      <c r="J67" s="86"/>
      <c r="K67" s="87"/>
      <c r="L67" s="37" t="s">
        <v>47</v>
      </c>
      <c r="M67" s="37"/>
      <c r="N67" s="37"/>
      <c r="O67" s="37" t="s">
        <v>48</v>
      </c>
      <c r="P67" s="37"/>
      <c r="Q67" s="37"/>
      <c r="R67" s="37" t="s">
        <v>49</v>
      </c>
      <c r="S67" s="37"/>
      <c r="T67" s="37"/>
      <c r="U67" s="117"/>
      <c r="V67" s="37" t="s">
        <v>47</v>
      </c>
      <c r="W67" s="37"/>
      <c r="X67" s="37"/>
      <c r="Y67" s="37" t="s">
        <v>48</v>
      </c>
      <c r="Z67" s="37"/>
      <c r="AA67" s="37"/>
      <c r="AB67" s="11" t="s">
        <v>49</v>
      </c>
      <c r="AC67" s="86"/>
      <c r="AD67" s="86"/>
      <c r="AE67" s="87"/>
      <c r="AF67" s="37" t="s">
        <v>47</v>
      </c>
      <c r="AG67" s="37"/>
      <c r="AH67" s="37"/>
      <c r="AI67" s="37" t="s">
        <v>48</v>
      </c>
      <c r="AJ67" s="37"/>
      <c r="AK67" s="37"/>
      <c r="AL67" s="37" t="s">
        <v>49</v>
      </c>
      <c r="AM67" s="37"/>
      <c r="AN67" s="37"/>
      <c r="AO67" s="67"/>
    </row>
    <row r="68" spans="1:41" x14ac:dyDescent="0.2">
      <c r="A68" s="66"/>
      <c r="B68" s="38"/>
      <c r="C68" s="38"/>
      <c r="D68" s="38"/>
      <c r="E68" s="38"/>
      <c r="F68" s="38"/>
      <c r="G68" s="38"/>
      <c r="H68" s="25">
        <f>IF(B68=0,0,DAYS360(B68,E68+1))</f>
        <v>0</v>
      </c>
      <c r="I68" s="86"/>
      <c r="J68" s="86"/>
      <c r="K68" s="87"/>
      <c r="L68" s="38"/>
      <c r="M68" s="38"/>
      <c r="N68" s="38"/>
      <c r="O68" s="38"/>
      <c r="P68" s="38"/>
      <c r="Q68" s="38"/>
      <c r="R68" s="55">
        <f t="shared" ref="R68:R77" si="8">IF(I68=0,0,DAYS360(I68,L68+1))</f>
        <v>0</v>
      </c>
      <c r="S68" s="55"/>
      <c r="T68" s="55"/>
      <c r="U68" s="117"/>
      <c r="V68" s="38"/>
      <c r="W68" s="38"/>
      <c r="X68" s="38"/>
      <c r="Y68" s="38"/>
      <c r="Z68" s="38"/>
      <c r="AA68" s="38"/>
      <c r="AB68" s="25">
        <f>IF(V68=0,0,DAYS360(V68,Y68+1))</f>
        <v>0</v>
      </c>
      <c r="AC68" s="86"/>
      <c r="AD68" s="86"/>
      <c r="AE68" s="87"/>
      <c r="AF68" s="38"/>
      <c r="AG68" s="38"/>
      <c r="AH68" s="38"/>
      <c r="AI68" s="38"/>
      <c r="AJ68" s="38"/>
      <c r="AK68" s="38"/>
      <c r="AL68" s="55">
        <f t="shared" ref="AL68:AL77" si="9">IF(AC68=0,0,DAYS360(AC68,AF68+1))</f>
        <v>0</v>
      </c>
      <c r="AM68" s="55"/>
      <c r="AN68" s="55"/>
      <c r="AO68" s="67"/>
    </row>
    <row r="69" spans="1:41" ht="11.45" customHeight="1" x14ac:dyDescent="0.2">
      <c r="A69" s="66"/>
      <c r="B69" s="38"/>
      <c r="C69" s="38"/>
      <c r="D69" s="38"/>
      <c r="E69" s="38"/>
      <c r="F69" s="38"/>
      <c r="G69" s="38"/>
      <c r="H69" s="25">
        <f t="shared" ref="H69:H77" si="10">IF(B69=0,0,DAYS360(B69,E69+1))</f>
        <v>0</v>
      </c>
      <c r="I69" s="86"/>
      <c r="J69" s="86"/>
      <c r="K69" s="87"/>
      <c r="L69" s="38"/>
      <c r="M69" s="38"/>
      <c r="N69" s="38"/>
      <c r="O69" s="38"/>
      <c r="P69" s="38"/>
      <c r="Q69" s="38"/>
      <c r="R69" s="55">
        <f t="shared" si="8"/>
        <v>0</v>
      </c>
      <c r="S69" s="55"/>
      <c r="T69" s="55"/>
      <c r="U69" s="117"/>
      <c r="V69" s="38"/>
      <c r="W69" s="38"/>
      <c r="X69" s="38"/>
      <c r="Y69" s="38"/>
      <c r="Z69" s="38"/>
      <c r="AA69" s="38"/>
      <c r="AB69" s="25">
        <f t="shared" ref="AB69:AB77" si="11">IF(V69=0,0,DAYS360(V69,Y69+1))</f>
        <v>0</v>
      </c>
      <c r="AC69" s="86"/>
      <c r="AD69" s="86"/>
      <c r="AE69" s="87"/>
      <c r="AF69" s="38"/>
      <c r="AG69" s="38"/>
      <c r="AH69" s="38"/>
      <c r="AI69" s="38"/>
      <c r="AJ69" s="38"/>
      <c r="AK69" s="38"/>
      <c r="AL69" s="55">
        <f t="shared" si="9"/>
        <v>0</v>
      </c>
      <c r="AM69" s="55"/>
      <c r="AN69" s="55"/>
      <c r="AO69" s="67"/>
    </row>
    <row r="70" spans="1:41" ht="11.45" customHeight="1" x14ac:dyDescent="0.2">
      <c r="A70" s="66"/>
      <c r="B70" s="38"/>
      <c r="C70" s="38"/>
      <c r="D70" s="38"/>
      <c r="E70" s="38"/>
      <c r="F70" s="38"/>
      <c r="G70" s="38"/>
      <c r="H70" s="25">
        <f t="shared" si="10"/>
        <v>0</v>
      </c>
      <c r="I70" s="86"/>
      <c r="J70" s="86"/>
      <c r="K70" s="87"/>
      <c r="L70" s="38"/>
      <c r="M70" s="38"/>
      <c r="N70" s="38"/>
      <c r="O70" s="38"/>
      <c r="P70" s="38"/>
      <c r="Q70" s="38"/>
      <c r="R70" s="55">
        <f t="shared" si="8"/>
        <v>0</v>
      </c>
      <c r="S70" s="55"/>
      <c r="T70" s="55"/>
      <c r="U70" s="117"/>
      <c r="V70" s="38"/>
      <c r="W70" s="38"/>
      <c r="X70" s="38"/>
      <c r="Y70" s="38"/>
      <c r="Z70" s="38"/>
      <c r="AA70" s="38"/>
      <c r="AB70" s="25">
        <f t="shared" si="11"/>
        <v>0</v>
      </c>
      <c r="AC70" s="86"/>
      <c r="AD70" s="86"/>
      <c r="AE70" s="87"/>
      <c r="AF70" s="38"/>
      <c r="AG70" s="38"/>
      <c r="AH70" s="38"/>
      <c r="AI70" s="38"/>
      <c r="AJ70" s="38"/>
      <c r="AK70" s="38"/>
      <c r="AL70" s="55">
        <f t="shared" si="9"/>
        <v>0</v>
      </c>
      <c r="AM70" s="55"/>
      <c r="AN70" s="55"/>
      <c r="AO70" s="67"/>
    </row>
    <row r="71" spans="1:41" ht="11.45" customHeight="1" x14ac:dyDescent="0.2">
      <c r="A71" s="66"/>
      <c r="B71" s="38"/>
      <c r="C71" s="38"/>
      <c r="D71" s="38"/>
      <c r="E71" s="38"/>
      <c r="F71" s="38"/>
      <c r="G71" s="38"/>
      <c r="H71" s="25">
        <f t="shared" si="10"/>
        <v>0</v>
      </c>
      <c r="I71" s="86"/>
      <c r="J71" s="86"/>
      <c r="K71" s="87"/>
      <c r="L71" s="38"/>
      <c r="M71" s="38"/>
      <c r="N71" s="38"/>
      <c r="O71" s="38"/>
      <c r="P71" s="38"/>
      <c r="Q71" s="38"/>
      <c r="R71" s="55">
        <f t="shared" si="8"/>
        <v>0</v>
      </c>
      <c r="S71" s="55"/>
      <c r="T71" s="55"/>
      <c r="U71" s="117"/>
      <c r="V71" s="38"/>
      <c r="W71" s="38"/>
      <c r="X71" s="38"/>
      <c r="Y71" s="38"/>
      <c r="Z71" s="38"/>
      <c r="AA71" s="38"/>
      <c r="AB71" s="25">
        <f t="shared" si="11"/>
        <v>0</v>
      </c>
      <c r="AC71" s="86"/>
      <c r="AD71" s="86"/>
      <c r="AE71" s="87"/>
      <c r="AF71" s="38"/>
      <c r="AG71" s="38"/>
      <c r="AH71" s="38"/>
      <c r="AI71" s="38"/>
      <c r="AJ71" s="38"/>
      <c r="AK71" s="38"/>
      <c r="AL71" s="55">
        <f t="shared" si="9"/>
        <v>0</v>
      </c>
      <c r="AM71" s="55"/>
      <c r="AN71" s="55"/>
      <c r="AO71" s="67"/>
    </row>
    <row r="72" spans="1:41" ht="11.45" customHeight="1" x14ac:dyDescent="0.2">
      <c r="A72" s="66"/>
      <c r="B72" s="38"/>
      <c r="C72" s="38"/>
      <c r="D72" s="38"/>
      <c r="E72" s="38"/>
      <c r="F72" s="38"/>
      <c r="G72" s="38"/>
      <c r="H72" s="25">
        <f t="shared" si="10"/>
        <v>0</v>
      </c>
      <c r="I72" s="86"/>
      <c r="J72" s="86"/>
      <c r="K72" s="87"/>
      <c r="L72" s="38"/>
      <c r="M72" s="38"/>
      <c r="N72" s="38"/>
      <c r="O72" s="38"/>
      <c r="P72" s="38"/>
      <c r="Q72" s="38"/>
      <c r="R72" s="55">
        <f t="shared" si="8"/>
        <v>0</v>
      </c>
      <c r="S72" s="55"/>
      <c r="T72" s="55"/>
      <c r="U72" s="117"/>
      <c r="V72" s="38"/>
      <c r="W72" s="38"/>
      <c r="X72" s="38"/>
      <c r="Y72" s="38"/>
      <c r="Z72" s="38"/>
      <c r="AA72" s="38"/>
      <c r="AB72" s="25">
        <f t="shared" si="11"/>
        <v>0</v>
      </c>
      <c r="AC72" s="86"/>
      <c r="AD72" s="86"/>
      <c r="AE72" s="87"/>
      <c r="AF72" s="38"/>
      <c r="AG72" s="38"/>
      <c r="AH72" s="38"/>
      <c r="AI72" s="38"/>
      <c r="AJ72" s="38"/>
      <c r="AK72" s="38"/>
      <c r="AL72" s="55">
        <f t="shared" si="9"/>
        <v>0</v>
      </c>
      <c r="AM72" s="55"/>
      <c r="AN72" s="55"/>
      <c r="AO72" s="67"/>
    </row>
    <row r="73" spans="1:41" ht="11.45" customHeight="1" x14ac:dyDescent="0.2">
      <c r="A73" s="66"/>
      <c r="B73" s="38"/>
      <c r="C73" s="38"/>
      <c r="D73" s="38"/>
      <c r="E73" s="38"/>
      <c r="F73" s="38"/>
      <c r="G73" s="38"/>
      <c r="H73" s="25">
        <f t="shared" si="10"/>
        <v>0</v>
      </c>
      <c r="I73" s="86"/>
      <c r="J73" s="86"/>
      <c r="K73" s="87"/>
      <c r="L73" s="38"/>
      <c r="M73" s="38"/>
      <c r="N73" s="38"/>
      <c r="O73" s="38"/>
      <c r="P73" s="38"/>
      <c r="Q73" s="38"/>
      <c r="R73" s="55">
        <f t="shared" si="8"/>
        <v>0</v>
      </c>
      <c r="S73" s="55"/>
      <c r="T73" s="55"/>
      <c r="U73" s="117"/>
      <c r="V73" s="38"/>
      <c r="W73" s="38"/>
      <c r="X73" s="38"/>
      <c r="Y73" s="38"/>
      <c r="Z73" s="38"/>
      <c r="AA73" s="38"/>
      <c r="AB73" s="25">
        <f t="shared" si="11"/>
        <v>0</v>
      </c>
      <c r="AC73" s="86"/>
      <c r="AD73" s="86"/>
      <c r="AE73" s="87"/>
      <c r="AF73" s="38"/>
      <c r="AG73" s="38"/>
      <c r="AH73" s="38"/>
      <c r="AI73" s="38"/>
      <c r="AJ73" s="38"/>
      <c r="AK73" s="38"/>
      <c r="AL73" s="55">
        <f t="shared" si="9"/>
        <v>0</v>
      </c>
      <c r="AM73" s="55"/>
      <c r="AN73" s="55"/>
      <c r="AO73" s="67"/>
    </row>
    <row r="74" spans="1:41" ht="11.45" customHeight="1" x14ac:dyDescent="0.2">
      <c r="A74" s="66"/>
      <c r="B74" s="38"/>
      <c r="C74" s="38"/>
      <c r="D74" s="38"/>
      <c r="E74" s="38"/>
      <c r="F74" s="38"/>
      <c r="G74" s="38"/>
      <c r="H74" s="25">
        <f t="shared" si="10"/>
        <v>0</v>
      </c>
      <c r="I74" s="86"/>
      <c r="J74" s="86"/>
      <c r="K74" s="87"/>
      <c r="L74" s="38"/>
      <c r="M74" s="38"/>
      <c r="N74" s="38"/>
      <c r="O74" s="38"/>
      <c r="P74" s="38"/>
      <c r="Q74" s="38"/>
      <c r="R74" s="55">
        <f t="shared" si="8"/>
        <v>0</v>
      </c>
      <c r="S74" s="55"/>
      <c r="T74" s="55"/>
      <c r="U74" s="117"/>
      <c r="V74" s="38"/>
      <c r="W74" s="38"/>
      <c r="X74" s="38"/>
      <c r="Y74" s="38"/>
      <c r="Z74" s="38"/>
      <c r="AA74" s="38"/>
      <c r="AB74" s="25">
        <f t="shared" si="11"/>
        <v>0</v>
      </c>
      <c r="AC74" s="86"/>
      <c r="AD74" s="86"/>
      <c r="AE74" s="87"/>
      <c r="AF74" s="38"/>
      <c r="AG74" s="38"/>
      <c r="AH74" s="38"/>
      <c r="AI74" s="38"/>
      <c r="AJ74" s="38"/>
      <c r="AK74" s="38"/>
      <c r="AL74" s="55">
        <f t="shared" si="9"/>
        <v>0</v>
      </c>
      <c r="AM74" s="55"/>
      <c r="AN74" s="55"/>
      <c r="AO74" s="67"/>
    </row>
    <row r="75" spans="1:41" ht="11.45" customHeight="1" x14ac:dyDescent="0.2">
      <c r="A75" s="66"/>
      <c r="B75" s="38"/>
      <c r="C75" s="38"/>
      <c r="D75" s="38"/>
      <c r="E75" s="38"/>
      <c r="F75" s="38"/>
      <c r="G75" s="38"/>
      <c r="H75" s="25">
        <f t="shared" si="10"/>
        <v>0</v>
      </c>
      <c r="I75" s="86"/>
      <c r="J75" s="86"/>
      <c r="K75" s="87"/>
      <c r="L75" s="38"/>
      <c r="M75" s="38"/>
      <c r="N75" s="38"/>
      <c r="O75" s="38"/>
      <c r="P75" s="38"/>
      <c r="Q75" s="38"/>
      <c r="R75" s="55">
        <f t="shared" si="8"/>
        <v>0</v>
      </c>
      <c r="S75" s="55"/>
      <c r="T75" s="55"/>
      <c r="U75" s="117"/>
      <c r="V75" s="38"/>
      <c r="W75" s="38"/>
      <c r="X75" s="38"/>
      <c r="Y75" s="38"/>
      <c r="Z75" s="38"/>
      <c r="AA75" s="38"/>
      <c r="AB75" s="25">
        <f t="shared" si="11"/>
        <v>0</v>
      </c>
      <c r="AC75" s="86"/>
      <c r="AD75" s="86"/>
      <c r="AE75" s="87"/>
      <c r="AF75" s="38"/>
      <c r="AG75" s="38"/>
      <c r="AH75" s="38"/>
      <c r="AI75" s="38"/>
      <c r="AJ75" s="38"/>
      <c r="AK75" s="38"/>
      <c r="AL75" s="55">
        <f t="shared" si="9"/>
        <v>0</v>
      </c>
      <c r="AM75" s="55"/>
      <c r="AN75" s="55"/>
      <c r="AO75" s="67"/>
    </row>
    <row r="76" spans="1:41" ht="11.45" customHeight="1" x14ac:dyDescent="0.2">
      <c r="A76" s="66"/>
      <c r="B76" s="38"/>
      <c r="C76" s="38"/>
      <c r="D76" s="38"/>
      <c r="E76" s="38"/>
      <c r="F76" s="38"/>
      <c r="G76" s="38"/>
      <c r="H76" s="25">
        <f t="shared" si="10"/>
        <v>0</v>
      </c>
      <c r="I76" s="86"/>
      <c r="J76" s="86"/>
      <c r="K76" s="87"/>
      <c r="L76" s="38"/>
      <c r="M76" s="38"/>
      <c r="N76" s="38"/>
      <c r="O76" s="38"/>
      <c r="P76" s="38"/>
      <c r="Q76" s="38"/>
      <c r="R76" s="55">
        <f t="shared" si="8"/>
        <v>0</v>
      </c>
      <c r="S76" s="55"/>
      <c r="T76" s="55"/>
      <c r="U76" s="117"/>
      <c r="V76" s="38"/>
      <c r="W76" s="38"/>
      <c r="X76" s="38"/>
      <c r="Y76" s="38"/>
      <c r="Z76" s="38"/>
      <c r="AA76" s="38"/>
      <c r="AB76" s="25">
        <f t="shared" si="11"/>
        <v>0</v>
      </c>
      <c r="AC76" s="86"/>
      <c r="AD76" s="86"/>
      <c r="AE76" s="87"/>
      <c r="AF76" s="38"/>
      <c r="AG76" s="38"/>
      <c r="AH76" s="38"/>
      <c r="AI76" s="38"/>
      <c r="AJ76" s="38"/>
      <c r="AK76" s="38"/>
      <c r="AL76" s="55">
        <f t="shared" si="9"/>
        <v>0</v>
      </c>
      <c r="AM76" s="55"/>
      <c r="AN76" s="55"/>
      <c r="AO76" s="67"/>
    </row>
    <row r="77" spans="1:41" ht="11.45" customHeight="1" x14ac:dyDescent="0.2">
      <c r="A77" s="66"/>
      <c r="B77" s="38"/>
      <c r="C77" s="38"/>
      <c r="D77" s="38"/>
      <c r="E77" s="38"/>
      <c r="F77" s="38"/>
      <c r="G77" s="38"/>
      <c r="H77" s="25">
        <f t="shared" si="10"/>
        <v>0</v>
      </c>
      <c r="I77" s="88"/>
      <c r="J77" s="88"/>
      <c r="K77" s="89"/>
      <c r="L77" s="38"/>
      <c r="M77" s="38"/>
      <c r="N77" s="38"/>
      <c r="O77" s="38"/>
      <c r="P77" s="38"/>
      <c r="Q77" s="38"/>
      <c r="R77" s="55">
        <f t="shared" si="8"/>
        <v>0</v>
      </c>
      <c r="S77" s="55"/>
      <c r="T77" s="55"/>
      <c r="U77" s="117"/>
      <c r="V77" s="38"/>
      <c r="W77" s="38"/>
      <c r="X77" s="38"/>
      <c r="Y77" s="38"/>
      <c r="Z77" s="38"/>
      <c r="AA77" s="38"/>
      <c r="AB77" s="25">
        <f t="shared" si="11"/>
        <v>0</v>
      </c>
      <c r="AC77" s="88"/>
      <c r="AD77" s="88"/>
      <c r="AE77" s="89"/>
      <c r="AF77" s="38"/>
      <c r="AG77" s="38"/>
      <c r="AH77" s="38"/>
      <c r="AI77" s="38"/>
      <c r="AJ77" s="38"/>
      <c r="AK77" s="38"/>
      <c r="AL77" s="55">
        <f t="shared" si="9"/>
        <v>0</v>
      </c>
      <c r="AM77" s="55"/>
      <c r="AN77" s="55"/>
      <c r="AO77" s="67"/>
    </row>
    <row r="78" spans="1:41" ht="11.45" customHeight="1" x14ac:dyDescent="0.2">
      <c r="A78" s="66"/>
      <c r="B78" s="97" t="s">
        <v>55</v>
      </c>
      <c r="C78" s="97"/>
      <c r="D78" s="97"/>
      <c r="E78" s="97"/>
      <c r="F78" s="97"/>
      <c r="G78" s="97"/>
      <c r="H78" s="97"/>
      <c r="I78" s="39">
        <f>INT(SUM(H68:H77,R68:T77,AL68:AN77)/30)</f>
        <v>0</v>
      </c>
      <c r="J78" s="40"/>
      <c r="K78" s="41"/>
      <c r="L78" s="97" t="s">
        <v>3</v>
      </c>
      <c r="M78" s="97"/>
      <c r="N78" s="92">
        <f>I78*0.25</f>
        <v>0</v>
      </c>
      <c r="O78" s="92"/>
      <c r="P78" s="92"/>
      <c r="Q78" s="92"/>
      <c r="R78" s="98"/>
      <c r="S78" s="99"/>
      <c r="T78" s="100"/>
      <c r="U78" s="117"/>
      <c r="V78" s="90" t="s">
        <v>59</v>
      </c>
      <c r="W78" s="111"/>
      <c r="X78" s="111"/>
      <c r="Y78" s="111"/>
      <c r="Z78" s="111"/>
      <c r="AA78" s="111"/>
      <c r="AB78" s="91"/>
      <c r="AC78" s="39">
        <f>INT(SUM(AB68:AB77,AL68:AN77,)/30)</f>
        <v>0</v>
      </c>
      <c r="AD78" s="40"/>
      <c r="AE78" s="41"/>
      <c r="AF78" s="90" t="s">
        <v>3</v>
      </c>
      <c r="AG78" s="91"/>
      <c r="AH78" s="92">
        <f>AC78*0.25</f>
        <v>0</v>
      </c>
      <c r="AI78" s="92"/>
      <c r="AJ78" s="92"/>
      <c r="AK78" s="92"/>
      <c r="AL78" s="98"/>
      <c r="AM78" s="99"/>
      <c r="AN78" s="100"/>
      <c r="AO78" s="67"/>
    </row>
    <row r="79" spans="1:41" ht="11.45" customHeight="1" x14ac:dyDescent="0.2">
      <c r="A79" s="66"/>
      <c r="B79" s="97" t="s">
        <v>57</v>
      </c>
      <c r="C79" s="97"/>
      <c r="D79" s="97"/>
      <c r="E79" s="97"/>
      <c r="F79" s="97"/>
      <c r="G79" s="97"/>
      <c r="H79" s="97"/>
      <c r="I79" s="39">
        <f>SUM(H68:H77,R68:T77,)-I78*30</f>
        <v>0</v>
      </c>
      <c r="J79" s="40"/>
      <c r="K79" s="41"/>
      <c r="L79" s="90" t="s">
        <v>3</v>
      </c>
      <c r="M79" s="91"/>
      <c r="N79" s="92">
        <f>IF(I79&gt;15,0.25,0)</f>
        <v>0</v>
      </c>
      <c r="O79" s="92"/>
      <c r="P79" s="92"/>
      <c r="Q79" s="92"/>
      <c r="R79" s="101"/>
      <c r="S79" s="102"/>
      <c r="T79" s="103"/>
      <c r="U79" s="117"/>
      <c r="V79" s="90" t="s">
        <v>60</v>
      </c>
      <c r="W79" s="111"/>
      <c r="X79" s="111"/>
      <c r="Y79" s="111"/>
      <c r="Z79" s="111"/>
      <c r="AA79" s="111"/>
      <c r="AB79" s="91"/>
      <c r="AC79" s="39">
        <f>SUM(AB68:AB77,AL68:AN77)-AC78*30</f>
        <v>0</v>
      </c>
      <c r="AD79" s="40"/>
      <c r="AE79" s="41"/>
      <c r="AF79" s="90" t="s">
        <v>3</v>
      </c>
      <c r="AG79" s="91"/>
      <c r="AH79" s="92">
        <f>IF(AC79&gt;15,0.25,0)</f>
        <v>0</v>
      </c>
      <c r="AI79" s="92"/>
      <c r="AJ79" s="92"/>
      <c r="AK79" s="92"/>
      <c r="AL79" s="101"/>
      <c r="AM79" s="102"/>
      <c r="AN79" s="103"/>
      <c r="AO79" s="67"/>
    </row>
    <row r="80" spans="1:41" ht="11.45" customHeight="1" x14ac:dyDescent="0.2">
      <c r="A80" s="66"/>
      <c r="B80" s="112" t="s">
        <v>68</v>
      </c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4"/>
      <c r="N80" s="121">
        <f>SUM(N78:O79)</f>
        <v>0</v>
      </c>
      <c r="O80" s="121"/>
      <c r="P80" s="121"/>
      <c r="Q80" s="121"/>
      <c r="R80" s="104"/>
      <c r="S80" s="105"/>
      <c r="T80" s="106"/>
      <c r="U80" s="117"/>
      <c r="V80" s="122" t="s">
        <v>67</v>
      </c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4"/>
      <c r="AH80" s="121">
        <f>SUM(AH78:AI79)</f>
        <v>0</v>
      </c>
      <c r="AI80" s="121"/>
      <c r="AJ80" s="121"/>
      <c r="AK80" s="121"/>
      <c r="AL80" s="104"/>
      <c r="AM80" s="105"/>
      <c r="AN80" s="106"/>
      <c r="AO80" s="67"/>
    </row>
    <row r="81" spans="1:41" ht="11.45" customHeight="1" x14ac:dyDescent="0.2">
      <c r="A81" s="66"/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51"/>
      <c r="U81" s="117"/>
      <c r="V81" s="53"/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  <c r="AG81" s="125"/>
      <c r="AH81" s="125"/>
      <c r="AI81" s="125"/>
      <c r="AJ81" s="125"/>
      <c r="AK81" s="125"/>
      <c r="AL81" s="125"/>
      <c r="AM81" s="125"/>
      <c r="AN81" s="125"/>
      <c r="AO81" s="67"/>
    </row>
    <row r="82" spans="1:41" ht="18.600000000000001" customHeight="1" x14ac:dyDescent="0.2">
      <c r="A82" s="66"/>
      <c r="B82" s="118" t="s">
        <v>61</v>
      </c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20"/>
      <c r="U82" s="117"/>
      <c r="V82" s="118" t="s">
        <v>62</v>
      </c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20"/>
      <c r="AO82" s="67"/>
    </row>
    <row r="83" spans="1:41" x14ac:dyDescent="0.2">
      <c r="A83" s="66"/>
      <c r="B83" s="56" t="s">
        <v>47</v>
      </c>
      <c r="C83" s="56"/>
      <c r="D83" s="56"/>
      <c r="E83" s="56" t="s">
        <v>48</v>
      </c>
      <c r="F83" s="56"/>
      <c r="G83" s="56"/>
      <c r="H83" s="9" t="s">
        <v>49</v>
      </c>
      <c r="I83" s="84"/>
      <c r="J83" s="84"/>
      <c r="K83" s="85"/>
      <c r="L83" s="56" t="s">
        <v>47</v>
      </c>
      <c r="M83" s="56"/>
      <c r="N83" s="56"/>
      <c r="O83" s="56" t="s">
        <v>48</v>
      </c>
      <c r="P83" s="56"/>
      <c r="Q83" s="56"/>
      <c r="R83" s="56" t="s">
        <v>49</v>
      </c>
      <c r="S83" s="56"/>
      <c r="T83" s="56"/>
      <c r="U83" s="117"/>
      <c r="V83" s="56" t="s">
        <v>47</v>
      </c>
      <c r="W83" s="56"/>
      <c r="X83" s="56"/>
      <c r="Y83" s="56" t="s">
        <v>48</v>
      </c>
      <c r="Z83" s="56"/>
      <c r="AA83" s="56"/>
      <c r="AB83" s="9" t="s">
        <v>49</v>
      </c>
      <c r="AC83" s="84"/>
      <c r="AD83" s="84"/>
      <c r="AE83" s="85"/>
      <c r="AF83" s="56" t="s">
        <v>47</v>
      </c>
      <c r="AG83" s="56"/>
      <c r="AH83" s="56"/>
      <c r="AI83" s="56" t="s">
        <v>48</v>
      </c>
      <c r="AJ83" s="56"/>
      <c r="AK83" s="56"/>
      <c r="AL83" s="56" t="s">
        <v>49</v>
      </c>
      <c r="AM83" s="56"/>
      <c r="AN83" s="56"/>
      <c r="AO83" s="67"/>
    </row>
    <row r="84" spans="1:41" x14ac:dyDescent="0.2">
      <c r="A84" s="66"/>
      <c r="B84" s="38"/>
      <c r="C84" s="38"/>
      <c r="D84" s="38"/>
      <c r="E84" s="38"/>
      <c r="F84" s="38"/>
      <c r="G84" s="38"/>
      <c r="H84" s="25">
        <f>IF(B84=0,0,DAYS360(B84,E84+1))</f>
        <v>0</v>
      </c>
      <c r="I84" s="86"/>
      <c r="J84" s="86"/>
      <c r="K84" s="87"/>
      <c r="L84" s="38"/>
      <c r="M84" s="38"/>
      <c r="N84" s="38"/>
      <c r="O84" s="38"/>
      <c r="P84" s="38"/>
      <c r="Q84" s="38"/>
      <c r="R84" s="126">
        <f t="shared" ref="R84:R93" si="12">IF(I84=0,0,DAYS360(I84,L84+1))</f>
        <v>0</v>
      </c>
      <c r="S84" s="126"/>
      <c r="T84" s="126"/>
      <c r="U84" s="117"/>
      <c r="V84" s="38"/>
      <c r="W84" s="38"/>
      <c r="X84" s="38"/>
      <c r="Y84" s="38"/>
      <c r="Z84" s="38"/>
      <c r="AA84" s="38"/>
      <c r="AB84" s="25">
        <f>IF(V84=0,0,DAYS360(V84,Y84+1))</f>
        <v>0</v>
      </c>
      <c r="AC84" s="86"/>
      <c r="AD84" s="86"/>
      <c r="AE84" s="87"/>
      <c r="AF84" s="38"/>
      <c r="AG84" s="38"/>
      <c r="AH84" s="38"/>
      <c r="AI84" s="38"/>
      <c r="AJ84" s="38"/>
      <c r="AK84" s="38"/>
      <c r="AL84" s="126">
        <f t="shared" ref="AL84:AL93" si="13">IF(AC84=0,0,DAYS360(AC84,AF84+1))</f>
        <v>0</v>
      </c>
      <c r="AM84" s="126"/>
      <c r="AN84" s="126"/>
      <c r="AO84" s="67"/>
    </row>
    <row r="85" spans="1:41" ht="11.45" customHeight="1" x14ac:dyDescent="0.2">
      <c r="A85" s="66"/>
      <c r="B85" s="38"/>
      <c r="C85" s="38"/>
      <c r="D85" s="38"/>
      <c r="E85" s="38"/>
      <c r="F85" s="38"/>
      <c r="G85" s="38"/>
      <c r="H85" s="25">
        <f t="shared" ref="H85:H93" si="14">IF(B85=0,0,DAYS360(B85,E85+1))</f>
        <v>0</v>
      </c>
      <c r="I85" s="86"/>
      <c r="J85" s="86"/>
      <c r="K85" s="87"/>
      <c r="L85" s="38"/>
      <c r="M85" s="38"/>
      <c r="N85" s="38"/>
      <c r="O85" s="38"/>
      <c r="P85" s="38"/>
      <c r="Q85" s="38"/>
      <c r="R85" s="126">
        <f t="shared" si="12"/>
        <v>0</v>
      </c>
      <c r="S85" s="126"/>
      <c r="T85" s="126"/>
      <c r="U85" s="117"/>
      <c r="V85" s="38"/>
      <c r="W85" s="38"/>
      <c r="X85" s="38"/>
      <c r="Y85" s="38"/>
      <c r="Z85" s="38"/>
      <c r="AA85" s="38"/>
      <c r="AB85" s="25">
        <f t="shared" ref="AB85:AB93" si="15">IF(V85=0,0,DAYS360(V85,Y85+1))</f>
        <v>0</v>
      </c>
      <c r="AC85" s="86"/>
      <c r="AD85" s="86"/>
      <c r="AE85" s="87"/>
      <c r="AF85" s="38"/>
      <c r="AG85" s="38"/>
      <c r="AH85" s="38"/>
      <c r="AI85" s="38"/>
      <c r="AJ85" s="38"/>
      <c r="AK85" s="38"/>
      <c r="AL85" s="126">
        <f t="shared" si="13"/>
        <v>0</v>
      </c>
      <c r="AM85" s="126"/>
      <c r="AN85" s="126"/>
      <c r="AO85" s="67"/>
    </row>
    <row r="86" spans="1:41" ht="11.45" customHeight="1" x14ac:dyDescent="0.2">
      <c r="A86" s="66"/>
      <c r="B86" s="38"/>
      <c r="C86" s="38"/>
      <c r="D86" s="38"/>
      <c r="E86" s="38"/>
      <c r="F86" s="38"/>
      <c r="G86" s="38"/>
      <c r="H86" s="25">
        <f t="shared" si="14"/>
        <v>0</v>
      </c>
      <c r="I86" s="86"/>
      <c r="J86" s="86"/>
      <c r="K86" s="87"/>
      <c r="L86" s="38"/>
      <c r="M86" s="38"/>
      <c r="N86" s="38"/>
      <c r="O86" s="38"/>
      <c r="P86" s="38"/>
      <c r="Q86" s="38"/>
      <c r="R86" s="126">
        <f t="shared" si="12"/>
        <v>0</v>
      </c>
      <c r="S86" s="126"/>
      <c r="T86" s="126"/>
      <c r="U86" s="117"/>
      <c r="V86" s="38"/>
      <c r="W86" s="38"/>
      <c r="X86" s="38"/>
      <c r="Y86" s="38"/>
      <c r="Z86" s="38"/>
      <c r="AA86" s="38"/>
      <c r="AB86" s="25">
        <f t="shared" si="15"/>
        <v>0</v>
      </c>
      <c r="AC86" s="86"/>
      <c r="AD86" s="86"/>
      <c r="AE86" s="87"/>
      <c r="AF86" s="38"/>
      <c r="AG86" s="38"/>
      <c r="AH86" s="38"/>
      <c r="AI86" s="38"/>
      <c r="AJ86" s="38"/>
      <c r="AK86" s="38"/>
      <c r="AL86" s="126">
        <f t="shared" si="13"/>
        <v>0</v>
      </c>
      <c r="AM86" s="126"/>
      <c r="AN86" s="126"/>
      <c r="AO86" s="67"/>
    </row>
    <row r="87" spans="1:41" ht="11.45" customHeight="1" x14ac:dyDescent="0.2">
      <c r="A87" s="66"/>
      <c r="B87" s="38"/>
      <c r="C87" s="38"/>
      <c r="D87" s="38"/>
      <c r="E87" s="38"/>
      <c r="F87" s="38"/>
      <c r="G87" s="38"/>
      <c r="H87" s="25">
        <f t="shared" si="14"/>
        <v>0</v>
      </c>
      <c r="I87" s="86"/>
      <c r="J87" s="86"/>
      <c r="K87" s="87"/>
      <c r="L87" s="38"/>
      <c r="M87" s="38"/>
      <c r="N87" s="38"/>
      <c r="O87" s="38"/>
      <c r="P87" s="38"/>
      <c r="Q87" s="38"/>
      <c r="R87" s="126">
        <f t="shared" si="12"/>
        <v>0</v>
      </c>
      <c r="S87" s="126"/>
      <c r="T87" s="126"/>
      <c r="U87" s="117"/>
      <c r="V87" s="38"/>
      <c r="W87" s="38"/>
      <c r="X87" s="38"/>
      <c r="Y87" s="38"/>
      <c r="Z87" s="38"/>
      <c r="AA87" s="38"/>
      <c r="AB87" s="25">
        <f t="shared" si="15"/>
        <v>0</v>
      </c>
      <c r="AC87" s="86"/>
      <c r="AD87" s="86"/>
      <c r="AE87" s="87"/>
      <c r="AF87" s="38"/>
      <c r="AG87" s="38"/>
      <c r="AH87" s="38"/>
      <c r="AI87" s="38"/>
      <c r="AJ87" s="38"/>
      <c r="AK87" s="38"/>
      <c r="AL87" s="126">
        <f t="shared" si="13"/>
        <v>0</v>
      </c>
      <c r="AM87" s="126"/>
      <c r="AN87" s="126"/>
      <c r="AO87" s="67"/>
    </row>
    <row r="88" spans="1:41" ht="11.45" customHeight="1" x14ac:dyDescent="0.2">
      <c r="A88" s="66"/>
      <c r="B88" s="38"/>
      <c r="C88" s="38"/>
      <c r="D88" s="38"/>
      <c r="E88" s="38"/>
      <c r="F88" s="38"/>
      <c r="G88" s="38"/>
      <c r="H88" s="25">
        <f t="shared" si="14"/>
        <v>0</v>
      </c>
      <c r="I88" s="86"/>
      <c r="J88" s="86"/>
      <c r="K88" s="87"/>
      <c r="L88" s="38"/>
      <c r="M88" s="38"/>
      <c r="N88" s="38"/>
      <c r="O88" s="38"/>
      <c r="P88" s="38"/>
      <c r="Q88" s="38"/>
      <c r="R88" s="126">
        <f t="shared" si="12"/>
        <v>0</v>
      </c>
      <c r="S88" s="126"/>
      <c r="T88" s="126"/>
      <c r="U88" s="117"/>
      <c r="V88" s="38"/>
      <c r="W88" s="38"/>
      <c r="X88" s="38"/>
      <c r="Y88" s="38"/>
      <c r="Z88" s="38"/>
      <c r="AA88" s="38"/>
      <c r="AB88" s="25">
        <f t="shared" si="15"/>
        <v>0</v>
      </c>
      <c r="AC88" s="86"/>
      <c r="AD88" s="86"/>
      <c r="AE88" s="87"/>
      <c r="AF88" s="38"/>
      <c r="AG88" s="38"/>
      <c r="AH88" s="38"/>
      <c r="AI88" s="38"/>
      <c r="AJ88" s="38"/>
      <c r="AK88" s="38"/>
      <c r="AL88" s="126">
        <f t="shared" si="13"/>
        <v>0</v>
      </c>
      <c r="AM88" s="126"/>
      <c r="AN88" s="126"/>
      <c r="AO88" s="67"/>
    </row>
    <row r="89" spans="1:41" ht="11.45" customHeight="1" x14ac:dyDescent="0.2">
      <c r="A89" s="66"/>
      <c r="B89" s="38"/>
      <c r="C89" s="38"/>
      <c r="D89" s="38"/>
      <c r="E89" s="38"/>
      <c r="F89" s="38"/>
      <c r="G89" s="38"/>
      <c r="H89" s="25">
        <f t="shared" si="14"/>
        <v>0</v>
      </c>
      <c r="I89" s="86"/>
      <c r="J89" s="86"/>
      <c r="K89" s="87"/>
      <c r="L89" s="38"/>
      <c r="M89" s="38"/>
      <c r="N89" s="38"/>
      <c r="O89" s="38"/>
      <c r="P89" s="38"/>
      <c r="Q89" s="38"/>
      <c r="R89" s="126">
        <f t="shared" si="12"/>
        <v>0</v>
      </c>
      <c r="S89" s="126"/>
      <c r="T89" s="126"/>
      <c r="U89" s="117"/>
      <c r="V89" s="38"/>
      <c r="W89" s="38"/>
      <c r="X89" s="38"/>
      <c r="Y89" s="38"/>
      <c r="Z89" s="38"/>
      <c r="AA89" s="38"/>
      <c r="AB89" s="25">
        <f t="shared" si="15"/>
        <v>0</v>
      </c>
      <c r="AC89" s="86"/>
      <c r="AD89" s="86"/>
      <c r="AE89" s="87"/>
      <c r="AF89" s="38"/>
      <c r="AG89" s="38"/>
      <c r="AH89" s="38"/>
      <c r="AI89" s="38"/>
      <c r="AJ89" s="38"/>
      <c r="AK89" s="38"/>
      <c r="AL89" s="126">
        <f t="shared" si="13"/>
        <v>0</v>
      </c>
      <c r="AM89" s="126"/>
      <c r="AN89" s="126"/>
      <c r="AO89" s="67"/>
    </row>
    <row r="90" spans="1:41" ht="11.45" customHeight="1" x14ac:dyDescent="0.2">
      <c r="A90" s="66"/>
      <c r="B90" s="38"/>
      <c r="C90" s="38"/>
      <c r="D90" s="38"/>
      <c r="E90" s="38"/>
      <c r="F90" s="38"/>
      <c r="G90" s="38"/>
      <c r="H90" s="25">
        <f t="shared" si="14"/>
        <v>0</v>
      </c>
      <c r="I90" s="86"/>
      <c r="J90" s="86"/>
      <c r="K90" s="87"/>
      <c r="L90" s="38"/>
      <c r="M90" s="38"/>
      <c r="N90" s="38"/>
      <c r="O90" s="38"/>
      <c r="P90" s="38"/>
      <c r="Q90" s="38"/>
      <c r="R90" s="126">
        <f t="shared" si="12"/>
        <v>0</v>
      </c>
      <c r="S90" s="126"/>
      <c r="T90" s="126"/>
      <c r="U90" s="117"/>
      <c r="V90" s="38"/>
      <c r="W90" s="38"/>
      <c r="X90" s="38"/>
      <c r="Y90" s="38"/>
      <c r="Z90" s="38"/>
      <c r="AA90" s="38"/>
      <c r="AB90" s="25">
        <f t="shared" si="15"/>
        <v>0</v>
      </c>
      <c r="AC90" s="86"/>
      <c r="AD90" s="86"/>
      <c r="AE90" s="87"/>
      <c r="AF90" s="38"/>
      <c r="AG90" s="38"/>
      <c r="AH90" s="38"/>
      <c r="AI90" s="38"/>
      <c r="AJ90" s="38"/>
      <c r="AK90" s="38"/>
      <c r="AL90" s="126">
        <f t="shared" si="13"/>
        <v>0</v>
      </c>
      <c r="AM90" s="126"/>
      <c r="AN90" s="126"/>
      <c r="AO90" s="67"/>
    </row>
    <row r="91" spans="1:41" ht="11.45" customHeight="1" x14ac:dyDescent="0.2">
      <c r="A91" s="66"/>
      <c r="B91" s="38"/>
      <c r="C91" s="38"/>
      <c r="D91" s="38"/>
      <c r="E91" s="38"/>
      <c r="F91" s="38"/>
      <c r="G91" s="38"/>
      <c r="H91" s="25">
        <f t="shared" si="14"/>
        <v>0</v>
      </c>
      <c r="I91" s="86"/>
      <c r="J91" s="86"/>
      <c r="K91" s="87"/>
      <c r="L91" s="38"/>
      <c r="M91" s="38"/>
      <c r="N91" s="38"/>
      <c r="O91" s="38"/>
      <c r="P91" s="38"/>
      <c r="Q91" s="38"/>
      <c r="R91" s="126">
        <f t="shared" si="12"/>
        <v>0</v>
      </c>
      <c r="S91" s="126"/>
      <c r="T91" s="126"/>
      <c r="U91" s="117"/>
      <c r="V91" s="38"/>
      <c r="W91" s="38"/>
      <c r="X91" s="38"/>
      <c r="Y91" s="38"/>
      <c r="Z91" s="38"/>
      <c r="AA91" s="38"/>
      <c r="AB91" s="25">
        <f t="shared" si="15"/>
        <v>0</v>
      </c>
      <c r="AC91" s="86"/>
      <c r="AD91" s="86"/>
      <c r="AE91" s="87"/>
      <c r="AF91" s="38"/>
      <c r="AG91" s="38"/>
      <c r="AH91" s="38"/>
      <c r="AI91" s="38"/>
      <c r="AJ91" s="38"/>
      <c r="AK91" s="38"/>
      <c r="AL91" s="126">
        <f t="shared" si="13"/>
        <v>0</v>
      </c>
      <c r="AM91" s="126"/>
      <c r="AN91" s="126"/>
      <c r="AO91" s="67"/>
    </row>
    <row r="92" spans="1:41" ht="11.45" customHeight="1" x14ac:dyDescent="0.2">
      <c r="A92" s="66"/>
      <c r="B92" s="38"/>
      <c r="C92" s="38"/>
      <c r="D92" s="38"/>
      <c r="E92" s="38"/>
      <c r="F92" s="38"/>
      <c r="G92" s="38"/>
      <c r="H92" s="25">
        <f t="shared" si="14"/>
        <v>0</v>
      </c>
      <c r="I92" s="86"/>
      <c r="J92" s="86"/>
      <c r="K92" s="87"/>
      <c r="L92" s="38"/>
      <c r="M92" s="38"/>
      <c r="N92" s="38"/>
      <c r="O92" s="38"/>
      <c r="P92" s="38"/>
      <c r="Q92" s="38"/>
      <c r="R92" s="126">
        <f t="shared" si="12"/>
        <v>0</v>
      </c>
      <c r="S92" s="126"/>
      <c r="T92" s="126"/>
      <c r="U92" s="117"/>
      <c r="V92" s="38"/>
      <c r="W92" s="38"/>
      <c r="X92" s="38"/>
      <c r="Y92" s="38"/>
      <c r="Z92" s="38"/>
      <c r="AA92" s="38"/>
      <c r="AB92" s="25">
        <f t="shared" si="15"/>
        <v>0</v>
      </c>
      <c r="AC92" s="86"/>
      <c r="AD92" s="86"/>
      <c r="AE92" s="87"/>
      <c r="AF92" s="38"/>
      <c r="AG92" s="38"/>
      <c r="AH92" s="38"/>
      <c r="AI92" s="38"/>
      <c r="AJ92" s="38"/>
      <c r="AK92" s="38"/>
      <c r="AL92" s="126">
        <f t="shared" si="13"/>
        <v>0</v>
      </c>
      <c r="AM92" s="126"/>
      <c r="AN92" s="126"/>
      <c r="AO92" s="67"/>
    </row>
    <row r="93" spans="1:41" ht="11.45" customHeight="1" x14ac:dyDescent="0.2">
      <c r="A93" s="66"/>
      <c r="B93" s="38"/>
      <c r="C93" s="38"/>
      <c r="D93" s="38"/>
      <c r="E93" s="38"/>
      <c r="F93" s="38"/>
      <c r="G93" s="38"/>
      <c r="H93" s="25">
        <f t="shared" si="14"/>
        <v>0</v>
      </c>
      <c r="I93" s="88"/>
      <c r="J93" s="88"/>
      <c r="K93" s="89"/>
      <c r="L93" s="38"/>
      <c r="M93" s="38"/>
      <c r="N93" s="38"/>
      <c r="O93" s="38"/>
      <c r="P93" s="38"/>
      <c r="Q93" s="38"/>
      <c r="R93" s="126">
        <f t="shared" si="12"/>
        <v>0</v>
      </c>
      <c r="S93" s="126"/>
      <c r="T93" s="126"/>
      <c r="U93" s="117"/>
      <c r="V93" s="38"/>
      <c r="W93" s="38"/>
      <c r="X93" s="38"/>
      <c r="Y93" s="38"/>
      <c r="Z93" s="38"/>
      <c r="AA93" s="38"/>
      <c r="AB93" s="25">
        <f t="shared" si="15"/>
        <v>0</v>
      </c>
      <c r="AC93" s="88"/>
      <c r="AD93" s="88"/>
      <c r="AE93" s="89"/>
      <c r="AF93" s="38"/>
      <c r="AG93" s="38"/>
      <c r="AH93" s="38"/>
      <c r="AI93" s="38"/>
      <c r="AJ93" s="38"/>
      <c r="AK93" s="38"/>
      <c r="AL93" s="126">
        <f t="shared" si="13"/>
        <v>0</v>
      </c>
      <c r="AM93" s="126"/>
      <c r="AN93" s="126"/>
      <c r="AO93" s="67"/>
    </row>
    <row r="94" spans="1:41" ht="11.45" customHeight="1" x14ac:dyDescent="0.2">
      <c r="A94" s="66"/>
      <c r="B94" s="97" t="s">
        <v>63</v>
      </c>
      <c r="C94" s="97"/>
      <c r="D94" s="97"/>
      <c r="E94" s="97"/>
      <c r="F94" s="97"/>
      <c r="G94" s="97"/>
      <c r="H94" s="97"/>
      <c r="I94" s="39">
        <f>INT(SUM(H84:H93,R84:T93,)/30)</f>
        <v>0</v>
      </c>
      <c r="J94" s="40"/>
      <c r="K94" s="41"/>
      <c r="L94" s="97" t="s">
        <v>3</v>
      </c>
      <c r="M94" s="97"/>
      <c r="N94" s="92">
        <f>I94*0.25</f>
        <v>0</v>
      </c>
      <c r="O94" s="92"/>
      <c r="P94" s="92"/>
      <c r="Q94" s="92"/>
      <c r="R94" s="98"/>
      <c r="S94" s="99"/>
      <c r="T94" s="100"/>
      <c r="U94" s="117"/>
      <c r="V94" s="97" t="s">
        <v>65</v>
      </c>
      <c r="W94" s="97"/>
      <c r="X94" s="97"/>
      <c r="Y94" s="97"/>
      <c r="Z94" s="97"/>
      <c r="AA94" s="97"/>
      <c r="AB94" s="97"/>
      <c r="AC94" s="39">
        <f>INT(SUM(AB84:AB93,AL84:AN93,)/30)</f>
        <v>0</v>
      </c>
      <c r="AD94" s="40"/>
      <c r="AE94" s="41"/>
      <c r="AF94" s="97" t="s">
        <v>3</v>
      </c>
      <c r="AG94" s="97"/>
      <c r="AH94" s="92">
        <f>AC94*0.25</f>
        <v>0</v>
      </c>
      <c r="AI94" s="92"/>
      <c r="AJ94" s="92"/>
      <c r="AK94" s="92"/>
      <c r="AL94" s="98"/>
      <c r="AM94" s="99"/>
      <c r="AN94" s="100"/>
      <c r="AO94" s="67"/>
    </row>
    <row r="95" spans="1:41" ht="11.45" customHeight="1" x14ac:dyDescent="0.2">
      <c r="A95" s="66"/>
      <c r="B95" s="97" t="s">
        <v>64</v>
      </c>
      <c r="C95" s="97"/>
      <c r="D95" s="97"/>
      <c r="E95" s="97"/>
      <c r="F95" s="97"/>
      <c r="G95" s="97"/>
      <c r="H95" s="97"/>
      <c r="I95" s="39">
        <f>SUM(H84:H93,R84:T93)-I94*30</f>
        <v>0</v>
      </c>
      <c r="J95" s="40"/>
      <c r="K95" s="41"/>
      <c r="L95" s="90" t="s">
        <v>3</v>
      </c>
      <c r="M95" s="91"/>
      <c r="N95" s="92">
        <f>IF(I95&gt;15,0.25,0)</f>
        <v>0</v>
      </c>
      <c r="O95" s="92"/>
      <c r="P95" s="92"/>
      <c r="Q95" s="92"/>
      <c r="R95" s="101"/>
      <c r="S95" s="102"/>
      <c r="T95" s="103"/>
      <c r="U95" s="117"/>
      <c r="V95" s="97" t="s">
        <v>66</v>
      </c>
      <c r="W95" s="97"/>
      <c r="X95" s="97"/>
      <c r="Y95" s="97"/>
      <c r="Z95" s="97"/>
      <c r="AA95" s="97"/>
      <c r="AB95" s="97"/>
      <c r="AC95" s="39">
        <f>SUM(AB84:AB93,AL84:AN93)-AC94*30</f>
        <v>0</v>
      </c>
      <c r="AD95" s="40"/>
      <c r="AE95" s="41"/>
      <c r="AF95" s="90" t="s">
        <v>3</v>
      </c>
      <c r="AG95" s="91"/>
      <c r="AH95" s="92">
        <f>IF(AC95&gt;15,0.25,0)</f>
        <v>0</v>
      </c>
      <c r="AI95" s="92"/>
      <c r="AJ95" s="92"/>
      <c r="AK95" s="92"/>
      <c r="AL95" s="101"/>
      <c r="AM95" s="102"/>
      <c r="AN95" s="103"/>
      <c r="AO95" s="67"/>
    </row>
    <row r="96" spans="1:41" ht="11.45" customHeight="1" x14ac:dyDescent="0.2">
      <c r="A96" s="66"/>
      <c r="B96" s="112" t="s">
        <v>69</v>
      </c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4"/>
      <c r="N96" s="121">
        <f>SUM(N94:O95)</f>
        <v>0</v>
      </c>
      <c r="O96" s="121"/>
      <c r="P96" s="121"/>
      <c r="Q96" s="121"/>
      <c r="R96" s="104"/>
      <c r="S96" s="105"/>
      <c r="T96" s="106"/>
      <c r="U96" s="117"/>
      <c r="V96" s="112" t="s">
        <v>70</v>
      </c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  <c r="AG96" s="114"/>
      <c r="AH96" s="121">
        <f>SUM(AH94:AI95)</f>
        <v>0</v>
      </c>
      <c r="AI96" s="121"/>
      <c r="AJ96" s="121"/>
      <c r="AK96" s="121"/>
      <c r="AL96" s="104"/>
      <c r="AM96" s="105"/>
      <c r="AN96" s="106"/>
      <c r="AO96" s="67"/>
    </row>
    <row r="97" spans="1:41" ht="11.45" customHeight="1" x14ac:dyDescent="0.2">
      <c r="A97" s="66"/>
      <c r="B97" s="42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4"/>
      <c r="AO97" s="67"/>
    </row>
    <row r="98" spans="1:41" ht="13.9" customHeight="1" x14ac:dyDescent="0.2">
      <c r="A98" s="66"/>
      <c r="B98" s="45" t="s">
        <v>100</v>
      </c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7"/>
      <c r="AO98" s="67"/>
    </row>
    <row r="99" spans="1:41" ht="76.900000000000006" customHeight="1" x14ac:dyDescent="0.2">
      <c r="A99" s="66"/>
      <c r="B99" s="48" t="s">
        <v>42</v>
      </c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50"/>
      <c r="AO99" s="67"/>
    </row>
    <row r="100" spans="1:41" ht="11.45" customHeight="1" x14ac:dyDescent="0.2">
      <c r="A100" s="66"/>
      <c r="B100" s="51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3"/>
      <c r="AO100" s="67"/>
    </row>
    <row r="101" spans="1:41" ht="18.600000000000001" customHeight="1" x14ac:dyDescent="0.2">
      <c r="A101" s="66"/>
      <c r="B101" s="54" t="s">
        <v>56</v>
      </c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116"/>
      <c r="V101" s="54" t="s">
        <v>58</v>
      </c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67"/>
    </row>
    <row r="102" spans="1:41" x14ac:dyDescent="0.2">
      <c r="A102" s="66"/>
      <c r="B102" s="37" t="s">
        <v>47</v>
      </c>
      <c r="C102" s="37"/>
      <c r="D102" s="37"/>
      <c r="E102" s="37" t="s">
        <v>48</v>
      </c>
      <c r="F102" s="37"/>
      <c r="G102" s="37"/>
      <c r="H102" s="11" t="s">
        <v>49</v>
      </c>
      <c r="I102" s="86"/>
      <c r="J102" s="86"/>
      <c r="K102" s="87"/>
      <c r="L102" s="37" t="s">
        <v>47</v>
      </c>
      <c r="M102" s="37"/>
      <c r="N102" s="37"/>
      <c r="O102" s="37" t="s">
        <v>48</v>
      </c>
      <c r="P102" s="37"/>
      <c r="Q102" s="37"/>
      <c r="R102" s="37" t="s">
        <v>49</v>
      </c>
      <c r="S102" s="37"/>
      <c r="T102" s="37"/>
      <c r="U102" s="117"/>
      <c r="V102" s="37" t="s">
        <v>47</v>
      </c>
      <c r="W102" s="37"/>
      <c r="X102" s="37"/>
      <c r="Y102" s="37" t="s">
        <v>48</v>
      </c>
      <c r="Z102" s="37"/>
      <c r="AA102" s="37"/>
      <c r="AB102" s="11" t="s">
        <v>49</v>
      </c>
      <c r="AC102" s="86"/>
      <c r="AD102" s="86"/>
      <c r="AE102" s="87"/>
      <c r="AF102" s="37" t="s">
        <v>47</v>
      </c>
      <c r="AG102" s="37"/>
      <c r="AH102" s="37"/>
      <c r="AI102" s="37" t="s">
        <v>48</v>
      </c>
      <c r="AJ102" s="37"/>
      <c r="AK102" s="37"/>
      <c r="AL102" s="37" t="s">
        <v>49</v>
      </c>
      <c r="AM102" s="37"/>
      <c r="AN102" s="37"/>
      <c r="AO102" s="67"/>
    </row>
    <row r="103" spans="1:41" x14ac:dyDescent="0.2">
      <c r="A103" s="66"/>
      <c r="B103" s="38"/>
      <c r="C103" s="38"/>
      <c r="D103" s="38"/>
      <c r="E103" s="38"/>
      <c r="F103" s="38"/>
      <c r="G103" s="38"/>
      <c r="H103" s="25">
        <f>IF(B103=0,0,DAYS360(B103,E103+1))</f>
        <v>0</v>
      </c>
      <c r="I103" s="86"/>
      <c r="J103" s="86"/>
      <c r="K103" s="87"/>
      <c r="L103" s="38"/>
      <c r="M103" s="38"/>
      <c r="N103" s="38"/>
      <c r="O103" s="38"/>
      <c r="P103" s="38"/>
      <c r="Q103" s="38"/>
      <c r="R103" s="55">
        <f t="shared" ref="R103:R112" si="16">IF(I103=0,0,DAYS360(I103,L103+1))</f>
        <v>0</v>
      </c>
      <c r="S103" s="55"/>
      <c r="T103" s="55"/>
      <c r="U103" s="117"/>
      <c r="V103" s="38"/>
      <c r="W103" s="38"/>
      <c r="X103" s="38"/>
      <c r="Y103" s="38"/>
      <c r="Z103" s="38"/>
      <c r="AA103" s="38"/>
      <c r="AB103" s="25">
        <f>IF(V103=0,0,DAYS360(V103,Y103+1))</f>
        <v>0</v>
      </c>
      <c r="AC103" s="86"/>
      <c r="AD103" s="86"/>
      <c r="AE103" s="87"/>
      <c r="AF103" s="38"/>
      <c r="AG103" s="38"/>
      <c r="AH103" s="38"/>
      <c r="AI103" s="38"/>
      <c r="AJ103" s="38"/>
      <c r="AK103" s="38"/>
      <c r="AL103" s="55">
        <f t="shared" ref="AL103:AL112" si="17">IF(AC103=0,0,DAYS360(AC103,AF103+1))</f>
        <v>0</v>
      </c>
      <c r="AM103" s="55"/>
      <c r="AN103" s="55"/>
      <c r="AO103" s="67"/>
    </row>
    <row r="104" spans="1:41" ht="11.45" customHeight="1" x14ac:dyDescent="0.2">
      <c r="A104" s="66"/>
      <c r="B104" s="38"/>
      <c r="C104" s="38"/>
      <c r="D104" s="38"/>
      <c r="E104" s="38"/>
      <c r="F104" s="38"/>
      <c r="G104" s="38"/>
      <c r="H104" s="25">
        <f t="shared" ref="H104:H112" si="18">IF(B104=0,0,DAYS360(B104,E104+1))</f>
        <v>0</v>
      </c>
      <c r="I104" s="86"/>
      <c r="J104" s="86"/>
      <c r="K104" s="87"/>
      <c r="L104" s="38"/>
      <c r="M104" s="38"/>
      <c r="N104" s="38"/>
      <c r="O104" s="38"/>
      <c r="P104" s="38"/>
      <c r="Q104" s="38"/>
      <c r="R104" s="55">
        <f t="shared" si="16"/>
        <v>0</v>
      </c>
      <c r="S104" s="55"/>
      <c r="T104" s="55"/>
      <c r="U104" s="117"/>
      <c r="V104" s="38"/>
      <c r="W104" s="38"/>
      <c r="X104" s="38"/>
      <c r="Y104" s="38"/>
      <c r="Z104" s="38"/>
      <c r="AA104" s="38"/>
      <c r="AB104" s="25">
        <f t="shared" ref="AB104:AB112" si="19">IF(V104=0,0,DAYS360(V104,Y104+1))</f>
        <v>0</v>
      </c>
      <c r="AC104" s="86"/>
      <c r="AD104" s="86"/>
      <c r="AE104" s="87"/>
      <c r="AF104" s="38"/>
      <c r="AG104" s="38"/>
      <c r="AH104" s="38"/>
      <c r="AI104" s="38"/>
      <c r="AJ104" s="38"/>
      <c r="AK104" s="38"/>
      <c r="AL104" s="55">
        <f t="shared" si="17"/>
        <v>0</v>
      </c>
      <c r="AM104" s="55"/>
      <c r="AN104" s="55"/>
      <c r="AO104" s="67"/>
    </row>
    <row r="105" spans="1:41" ht="11.45" customHeight="1" x14ac:dyDescent="0.2">
      <c r="A105" s="66"/>
      <c r="B105" s="38"/>
      <c r="C105" s="38"/>
      <c r="D105" s="38"/>
      <c r="E105" s="38"/>
      <c r="F105" s="38"/>
      <c r="G105" s="38"/>
      <c r="H105" s="25">
        <f t="shared" si="18"/>
        <v>0</v>
      </c>
      <c r="I105" s="86"/>
      <c r="J105" s="86"/>
      <c r="K105" s="87"/>
      <c r="L105" s="38"/>
      <c r="M105" s="38"/>
      <c r="N105" s="38"/>
      <c r="O105" s="38"/>
      <c r="P105" s="38"/>
      <c r="Q105" s="38"/>
      <c r="R105" s="55">
        <f t="shared" si="16"/>
        <v>0</v>
      </c>
      <c r="S105" s="55"/>
      <c r="T105" s="55"/>
      <c r="U105" s="117"/>
      <c r="V105" s="38"/>
      <c r="W105" s="38"/>
      <c r="X105" s="38"/>
      <c r="Y105" s="38"/>
      <c r="Z105" s="38"/>
      <c r="AA105" s="38"/>
      <c r="AB105" s="25">
        <f t="shared" si="19"/>
        <v>0</v>
      </c>
      <c r="AC105" s="86"/>
      <c r="AD105" s="86"/>
      <c r="AE105" s="87"/>
      <c r="AF105" s="38"/>
      <c r="AG105" s="38"/>
      <c r="AH105" s="38"/>
      <c r="AI105" s="38"/>
      <c r="AJ105" s="38"/>
      <c r="AK105" s="38"/>
      <c r="AL105" s="55">
        <f t="shared" si="17"/>
        <v>0</v>
      </c>
      <c r="AM105" s="55"/>
      <c r="AN105" s="55"/>
      <c r="AO105" s="67"/>
    </row>
    <row r="106" spans="1:41" ht="11.45" customHeight="1" x14ac:dyDescent="0.2">
      <c r="A106" s="66"/>
      <c r="B106" s="38"/>
      <c r="C106" s="38"/>
      <c r="D106" s="38"/>
      <c r="E106" s="38"/>
      <c r="F106" s="38"/>
      <c r="G106" s="38"/>
      <c r="H106" s="25">
        <f t="shared" si="18"/>
        <v>0</v>
      </c>
      <c r="I106" s="86"/>
      <c r="J106" s="86"/>
      <c r="K106" s="87"/>
      <c r="L106" s="38"/>
      <c r="M106" s="38"/>
      <c r="N106" s="38"/>
      <c r="O106" s="38"/>
      <c r="P106" s="38"/>
      <c r="Q106" s="38"/>
      <c r="R106" s="55">
        <f t="shared" si="16"/>
        <v>0</v>
      </c>
      <c r="S106" s="55"/>
      <c r="T106" s="55"/>
      <c r="U106" s="117"/>
      <c r="V106" s="38"/>
      <c r="W106" s="38"/>
      <c r="X106" s="38"/>
      <c r="Y106" s="38"/>
      <c r="Z106" s="38"/>
      <c r="AA106" s="38"/>
      <c r="AB106" s="25">
        <f t="shared" si="19"/>
        <v>0</v>
      </c>
      <c r="AC106" s="86"/>
      <c r="AD106" s="86"/>
      <c r="AE106" s="87"/>
      <c r="AF106" s="38"/>
      <c r="AG106" s="38"/>
      <c r="AH106" s="38"/>
      <c r="AI106" s="38"/>
      <c r="AJ106" s="38"/>
      <c r="AK106" s="38"/>
      <c r="AL106" s="55">
        <f t="shared" si="17"/>
        <v>0</v>
      </c>
      <c r="AM106" s="55"/>
      <c r="AN106" s="55"/>
      <c r="AO106" s="67"/>
    </row>
    <row r="107" spans="1:41" ht="11.45" customHeight="1" x14ac:dyDescent="0.2">
      <c r="A107" s="66"/>
      <c r="B107" s="38"/>
      <c r="C107" s="38"/>
      <c r="D107" s="38"/>
      <c r="E107" s="38"/>
      <c r="F107" s="38"/>
      <c r="G107" s="38"/>
      <c r="H107" s="25">
        <f t="shared" si="18"/>
        <v>0</v>
      </c>
      <c r="I107" s="86"/>
      <c r="J107" s="86"/>
      <c r="K107" s="87"/>
      <c r="L107" s="38"/>
      <c r="M107" s="38"/>
      <c r="N107" s="38"/>
      <c r="O107" s="38"/>
      <c r="P107" s="38"/>
      <c r="Q107" s="38"/>
      <c r="R107" s="55">
        <f t="shared" si="16"/>
        <v>0</v>
      </c>
      <c r="S107" s="55"/>
      <c r="T107" s="55"/>
      <c r="U107" s="117"/>
      <c r="V107" s="38"/>
      <c r="W107" s="38"/>
      <c r="X107" s="38"/>
      <c r="Y107" s="38"/>
      <c r="Z107" s="38"/>
      <c r="AA107" s="38"/>
      <c r="AB107" s="25">
        <f t="shared" si="19"/>
        <v>0</v>
      </c>
      <c r="AC107" s="86"/>
      <c r="AD107" s="86"/>
      <c r="AE107" s="87"/>
      <c r="AF107" s="38"/>
      <c r="AG107" s="38"/>
      <c r="AH107" s="38"/>
      <c r="AI107" s="38"/>
      <c r="AJ107" s="38"/>
      <c r="AK107" s="38"/>
      <c r="AL107" s="55">
        <f t="shared" si="17"/>
        <v>0</v>
      </c>
      <c r="AM107" s="55"/>
      <c r="AN107" s="55"/>
      <c r="AO107" s="67"/>
    </row>
    <row r="108" spans="1:41" ht="11.45" customHeight="1" x14ac:dyDescent="0.2">
      <c r="A108" s="66"/>
      <c r="B108" s="38"/>
      <c r="C108" s="38"/>
      <c r="D108" s="38"/>
      <c r="E108" s="38"/>
      <c r="F108" s="38"/>
      <c r="G108" s="38"/>
      <c r="H108" s="25">
        <f t="shared" si="18"/>
        <v>0</v>
      </c>
      <c r="I108" s="86"/>
      <c r="J108" s="86"/>
      <c r="K108" s="87"/>
      <c r="L108" s="38"/>
      <c r="M108" s="38"/>
      <c r="N108" s="38"/>
      <c r="O108" s="38"/>
      <c r="P108" s="38"/>
      <c r="Q108" s="38"/>
      <c r="R108" s="55">
        <f t="shared" si="16"/>
        <v>0</v>
      </c>
      <c r="S108" s="55"/>
      <c r="T108" s="55"/>
      <c r="U108" s="117"/>
      <c r="V108" s="38"/>
      <c r="W108" s="38"/>
      <c r="X108" s="38"/>
      <c r="Y108" s="38"/>
      <c r="Z108" s="38"/>
      <c r="AA108" s="38"/>
      <c r="AB108" s="25">
        <f t="shared" si="19"/>
        <v>0</v>
      </c>
      <c r="AC108" s="86"/>
      <c r="AD108" s="86"/>
      <c r="AE108" s="87"/>
      <c r="AF108" s="38"/>
      <c r="AG108" s="38"/>
      <c r="AH108" s="38"/>
      <c r="AI108" s="38"/>
      <c r="AJ108" s="38"/>
      <c r="AK108" s="38"/>
      <c r="AL108" s="55">
        <f t="shared" si="17"/>
        <v>0</v>
      </c>
      <c r="AM108" s="55"/>
      <c r="AN108" s="55"/>
      <c r="AO108" s="67"/>
    </row>
    <row r="109" spans="1:41" ht="11.45" customHeight="1" x14ac:dyDescent="0.2">
      <c r="A109" s="66"/>
      <c r="B109" s="38"/>
      <c r="C109" s="38"/>
      <c r="D109" s="38"/>
      <c r="E109" s="38"/>
      <c r="F109" s="38"/>
      <c r="G109" s="38"/>
      <c r="H109" s="25">
        <f t="shared" si="18"/>
        <v>0</v>
      </c>
      <c r="I109" s="86"/>
      <c r="J109" s="86"/>
      <c r="K109" s="87"/>
      <c r="L109" s="38"/>
      <c r="M109" s="38"/>
      <c r="N109" s="38"/>
      <c r="O109" s="38"/>
      <c r="P109" s="38"/>
      <c r="Q109" s="38"/>
      <c r="R109" s="55">
        <f t="shared" si="16"/>
        <v>0</v>
      </c>
      <c r="S109" s="55"/>
      <c r="T109" s="55"/>
      <c r="U109" s="117"/>
      <c r="V109" s="38"/>
      <c r="W109" s="38"/>
      <c r="X109" s="38"/>
      <c r="Y109" s="38"/>
      <c r="Z109" s="38"/>
      <c r="AA109" s="38"/>
      <c r="AB109" s="25">
        <f t="shared" si="19"/>
        <v>0</v>
      </c>
      <c r="AC109" s="86"/>
      <c r="AD109" s="86"/>
      <c r="AE109" s="87"/>
      <c r="AF109" s="38"/>
      <c r="AG109" s="38"/>
      <c r="AH109" s="38"/>
      <c r="AI109" s="38"/>
      <c r="AJ109" s="38"/>
      <c r="AK109" s="38"/>
      <c r="AL109" s="55">
        <f t="shared" si="17"/>
        <v>0</v>
      </c>
      <c r="AM109" s="55"/>
      <c r="AN109" s="55"/>
      <c r="AO109" s="67"/>
    </row>
    <row r="110" spans="1:41" ht="11.45" customHeight="1" x14ac:dyDescent="0.2">
      <c r="A110" s="66"/>
      <c r="B110" s="38"/>
      <c r="C110" s="38"/>
      <c r="D110" s="38"/>
      <c r="E110" s="38"/>
      <c r="F110" s="38"/>
      <c r="G110" s="38"/>
      <c r="H110" s="25">
        <f t="shared" si="18"/>
        <v>0</v>
      </c>
      <c r="I110" s="86"/>
      <c r="J110" s="86"/>
      <c r="K110" s="87"/>
      <c r="L110" s="38"/>
      <c r="M110" s="38"/>
      <c r="N110" s="38"/>
      <c r="O110" s="38"/>
      <c r="P110" s="38"/>
      <c r="Q110" s="38"/>
      <c r="R110" s="55">
        <f t="shared" si="16"/>
        <v>0</v>
      </c>
      <c r="S110" s="55"/>
      <c r="T110" s="55"/>
      <c r="U110" s="117"/>
      <c r="V110" s="38"/>
      <c r="W110" s="38"/>
      <c r="X110" s="38"/>
      <c r="Y110" s="38"/>
      <c r="Z110" s="38"/>
      <c r="AA110" s="38"/>
      <c r="AB110" s="25">
        <f t="shared" si="19"/>
        <v>0</v>
      </c>
      <c r="AC110" s="86"/>
      <c r="AD110" s="86"/>
      <c r="AE110" s="87"/>
      <c r="AF110" s="38"/>
      <c r="AG110" s="38"/>
      <c r="AH110" s="38"/>
      <c r="AI110" s="38"/>
      <c r="AJ110" s="38"/>
      <c r="AK110" s="38"/>
      <c r="AL110" s="55">
        <f t="shared" si="17"/>
        <v>0</v>
      </c>
      <c r="AM110" s="55"/>
      <c r="AN110" s="55"/>
      <c r="AO110" s="67"/>
    </row>
    <row r="111" spans="1:41" ht="11.45" customHeight="1" x14ac:dyDescent="0.2">
      <c r="A111" s="66"/>
      <c r="B111" s="38"/>
      <c r="C111" s="38"/>
      <c r="D111" s="38"/>
      <c r="E111" s="38"/>
      <c r="F111" s="38"/>
      <c r="G111" s="38"/>
      <c r="H111" s="25">
        <f t="shared" si="18"/>
        <v>0</v>
      </c>
      <c r="I111" s="86"/>
      <c r="J111" s="86"/>
      <c r="K111" s="87"/>
      <c r="L111" s="38"/>
      <c r="M111" s="38"/>
      <c r="N111" s="38"/>
      <c r="O111" s="38"/>
      <c r="P111" s="38"/>
      <c r="Q111" s="38"/>
      <c r="R111" s="55">
        <f t="shared" si="16"/>
        <v>0</v>
      </c>
      <c r="S111" s="55"/>
      <c r="T111" s="55"/>
      <c r="U111" s="117"/>
      <c r="V111" s="38"/>
      <c r="W111" s="38"/>
      <c r="X111" s="38"/>
      <c r="Y111" s="38"/>
      <c r="Z111" s="38"/>
      <c r="AA111" s="38"/>
      <c r="AB111" s="25">
        <f t="shared" si="19"/>
        <v>0</v>
      </c>
      <c r="AC111" s="86"/>
      <c r="AD111" s="86"/>
      <c r="AE111" s="87"/>
      <c r="AF111" s="38"/>
      <c r="AG111" s="38"/>
      <c r="AH111" s="38"/>
      <c r="AI111" s="38"/>
      <c r="AJ111" s="38"/>
      <c r="AK111" s="38"/>
      <c r="AL111" s="55">
        <f t="shared" si="17"/>
        <v>0</v>
      </c>
      <c r="AM111" s="55"/>
      <c r="AN111" s="55"/>
      <c r="AO111" s="67"/>
    </row>
    <row r="112" spans="1:41" ht="11.45" customHeight="1" x14ac:dyDescent="0.2">
      <c r="A112" s="66"/>
      <c r="B112" s="38"/>
      <c r="C112" s="38"/>
      <c r="D112" s="38"/>
      <c r="E112" s="38"/>
      <c r="F112" s="38"/>
      <c r="G112" s="38"/>
      <c r="H112" s="25">
        <f t="shared" si="18"/>
        <v>0</v>
      </c>
      <c r="I112" s="88"/>
      <c r="J112" s="88"/>
      <c r="K112" s="89"/>
      <c r="L112" s="38"/>
      <c r="M112" s="38"/>
      <c r="N112" s="38"/>
      <c r="O112" s="38"/>
      <c r="P112" s="38"/>
      <c r="Q112" s="38"/>
      <c r="R112" s="55">
        <f t="shared" si="16"/>
        <v>0</v>
      </c>
      <c r="S112" s="55"/>
      <c r="T112" s="55"/>
      <c r="U112" s="117"/>
      <c r="V112" s="38"/>
      <c r="W112" s="38"/>
      <c r="X112" s="38"/>
      <c r="Y112" s="38"/>
      <c r="Z112" s="38"/>
      <c r="AA112" s="38"/>
      <c r="AB112" s="25">
        <f t="shared" si="19"/>
        <v>0</v>
      </c>
      <c r="AC112" s="88"/>
      <c r="AD112" s="88"/>
      <c r="AE112" s="89"/>
      <c r="AF112" s="38"/>
      <c r="AG112" s="38"/>
      <c r="AH112" s="38"/>
      <c r="AI112" s="38"/>
      <c r="AJ112" s="38"/>
      <c r="AK112" s="38"/>
      <c r="AL112" s="55">
        <f t="shared" si="17"/>
        <v>0</v>
      </c>
      <c r="AM112" s="55"/>
      <c r="AN112" s="55"/>
      <c r="AO112" s="67"/>
    </row>
    <row r="113" spans="1:41" ht="11.45" customHeight="1" x14ac:dyDescent="0.2">
      <c r="A113" s="66"/>
      <c r="B113" s="97" t="s">
        <v>55</v>
      </c>
      <c r="C113" s="97"/>
      <c r="D113" s="97"/>
      <c r="E113" s="97"/>
      <c r="F113" s="97"/>
      <c r="G113" s="97"/>
      <c r="H113" s="97"/>
      <c r="I113" s="39">
        <f>INT(SUM(H103:H112,R103:T112,AL103:AN112)/30)</f>
        <v>0</v>
      </c>
      <c r="J113" s="40"/>
      <c r="K113" s="41"/>
      <c r="L113" s="97" t="s">
        <v>3</v>
      </c>
      <c r="M113" s="97"/>
      <c r="N113" s="92">
        <f>I113*0.1</f>
        <v>0</v>
      </c>
      <c r="O113" s="92"/>
      <c r="P113" s="92"/>
      <c r="Q113" s="92"/>
      <c r="R113" s="98"/>
      <c r="S113" s="99"/>
      <c r="T113" s="100"/>
      <c r="U113" s="117"/>
      <c r="V113" s="90" t="s">
        <v>59</v>
      </c>
      <c r="W113" s="111"/>
      <c r="X113" s="111"/>
      <c r="Y113" s="111"/>
      <c r="Z113" s="111"/>
      <c r="AA113" s="111"/>
      <c r="AB113" s="91"/>
      <c r="AC113" s="39">
        <f>INT(SUM(AB103:AB112,AL103:AN112,)/30)</f>
        <v>0</v>
      </c>
      <c r="AD113" s="40"/>
      <c r="AE113" s="41"/>
      <c r="AF113" s="90" t="s">
        <v>3</v>
      </c>
      <c r="AG113" s="91"/>
      <c r="AH113" s="92">
        <f>AC113*0.1</f>
        <v>0</v>
      </c>
      <c r="AI113" s="92"/>
      <c r="AJ113" s="92"/>
      <c r="AK113" s="92"/>
      <c r="AL113" s="98"/>
      <c r="AM113" s="99"/>
      <c r="AN113" s="100"/>
      <c r="AO113" s="67"/>
    </row>
    <row r="114" spans="1:41" ht="11.45" customHeight="1" x14ac:dyDescent="0.2">
      <c r="A114" s="66"/>
      <c r="B114" s="97" t="s">
        <v>57</v>
      </c>
      <c r="C114" s="97"/>
      <c r="D114" s="97"/>
      <c r="E114" s="97"/>
      <c r="F114" s="97"/>
      <c r="G114" s="97"/>
      <c r="H114" s="97"/>
      <c r="I114" s="39">
        <f>SUM(H103:H112,R103:T112,)-I113*30</f>
        <v>0</v>
      </c>
      <c r="J114" s="40"/>
      <c r="K114" s="41"/>
      <c r="L114" s="90" t="s">
        <v>3</v>
      </c>
      <c r="M114" s="91"/>
      <c r="N114" s="92">
        <f>IF(I114&gt;15,0.1,0)</f>
        <v>0</v>
      </c>
      <c r="O114" s="92"/>
      <c r="P114" s="92"/>
      <c r="Q114" s="92"/>
      <c r="R114" s="101"/>
      <c r="S114" s="102"/>
      <c r="T114" s="103"/>
      <c r="U114" s="117"/>
      <c r="V114" s="90" t="s">
        <v>60</v>
      </c>
      <c r="W114" s="111"/>
      <c r="X114" s="111"/>
      <c r="Y114" s="111"/>
      <c r="Z114" s="111"/>
      <c r="AA114" s="111"/>
      <c r="AB114" s="91"/>
      <c r="AC114" s="39">
        <f>SUM(AB103:AB112,AL103:AN112)-AC113*30</f>
        <v>0</v>
      </c>
      <c r="AD114" s="40"/>
      <c r="AE114" s="41"/>
      <c r="AF114" s="90" t="s">
        <v>3</v>
      </c>
      <c r="AG114" s="91"/>
      <c r="AH114" s="92">
        <f>IF(AC114&gt;15,0.1,0)</f>
        <v>0</v>
      </c>
      <c r="AI114" s="92"/>
      <c r="AJ114" s="92"/>
      <c r="AK114" s="92"/>
      <c r="AL114" s="101"/>
      <c r="AM114" s="102"/>
      <c r="AN114" s="103"/>
      <c r="AO114" s="67"/>
    </row>
    <row r="115" spans="1:41" ht="11.45" customHeight="1" x14ac:dyDescent="0.2">
      <c r="A115" s="66"/>
      <c r="B115" s="112" t="s">
        <v>68</v>
      </c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4"/>
      <c r="N115" s="121">
        <f>SUM(N113:O114)</f>
        <v>0</v>
      </c>
      <c r="O115" s="121"/>
      <c r="P115" s="121"/>
      <c r="Q115" s="121"/>
      <c r="R115" s="104"/>
      <c r="S115" s="105"/>
      <c r="T115" s="106"/>
      <c r="U115" s="117"/>
      <c r="V115" s="122" t="s">
        <v>67</v>
      </c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4"/>
      <c r="AH115" s="121">
        <f>SUM(AH113:AI114)</f>
        <v>0</v>
      </c>
      <c r="AI115" s="121"/>
      <c r="AJ115" s="121"/>
      <c r="AK115" s="121"/>
      <c r="AL115" s="104"/>
      <c r="AM115" s="105"/>
      <c r="AN115" s="106"/>
      <c r="AO115" s="67"/>
    </row>
    <row r="116" spans="1:41" ht="11.45" customHeight="1" x14ac:dyDescent="0.2">
      <c r="A116" s="66"/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51"/>
      <c r="U116" s="117"/>
      <c r="V116" s="53"/>
      <c r="W116" s="125"/>
      <c r="X116" s="125"/>
      <c r="Y116" s="125"/>
      <c r="Z116" s="125"/>
      <c r="AA116" s="125"/>
      <c r="AB116" s="125"/>
      <c r="AC116" s="125"/>
      <c r="AD116" s="125"/>
      <c r="AE116" s="125"/>
      <c r="AF116" s="125"/>
      <c r="AG116" s="125"/>
      <c r="AH116" s="125"/>
      <c r="AI116" s="125"/>
      <c r="AJ116" s="125"/>
      <c r="AK116" s="125"/>
      <c r="AL116" s="125"/>
      <c r="AM116" s="125"/>
      <c r="AN116" s="125"/>
      <c r="AO116" s="67"/>
    </row>
    <row r="117" spans="1:41" ht="18.600000000000001" customHeight="1" x14ac:dyDescent="0.2">
      <c r="A117" s="66"/>
      <c r="B117" s="54" t="s">
        <v>61</v>
      </c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117"/>
      <c r="V117" s="54" t="s">
        <v>62</v>
      </c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67"/>
    </row>
    <row r="118" spans="1:41" x14ac:dyDescent="0.2">
      <c r="A118" s="66"/>
      <c r="B118" s="56" t="s">
        <v>47</v>
      </c>
      <c r="C118" s="56"/>
      <c r="D118" s="56"/>
      <c r="E118" s="56" t="s">
        <v>48</v>
      </c>
      <c r="F118" s="56"/>
      <c r="G118" s="56"/>
      <c r="H118" s="9" t="s">
        <v>49</v>
      </c>
      <c r="I118" s="84"/>
      <c r="J118" s="84"/>
      <c r="K118" s="85"/>
      <c r="L118" s="56" t="s">
        <v>47</v>
      </c>
      <c r="M118" s="56"/>
      <c r="N118" s="56"/>
      <c r="O118" s="56" t="s">
        <v>48</v>
      </c>
      <c r="P118" s="56"/>
      <c r="Q118" s="56"/>
      <c r="R118" s="56" t="s">
        <v>49</v>
      </c>
      <c r="S118" s="56"/>
      <c r="T118" s="56"/>
      <c r="U118" s="117"/>
      <c r="V118" s="56" t="s">
        <v>47</v>
      </c>
      <c r="W118" s="56"/>
      <c r="X118" s="56"/>
      <c r="Y118" s="56" t="s">
        <v>48</v>
      </c>
      <c r="Z118" s="56"/>
      <c r="AA118" s="56"/>
      <c r="AB118" s="9" t="s">
        <v>49</v>
      </c>
      <c r="AC118" s="84"/>
      <c r="AD118" s="84"/>
      <c r="AE118" s="85"/>
      <c r="AF118" s="56" t="s">
        <v>47</v>
      </c>
      <c r="AG118" s="56"/>
      <c r="AH118" s="56"/>
      <c r="AI118" s="56" t="s">
        <v>48</v>
      </c>
      <c r="AJ118" s="56"/>
      <c r="AK118" s="56"/>
      <c r="AL118" s="56" t="s">
        <v>49</v>
      </c>
      <c r="AM118" s="56"/>
      <c r="AN118" s="56"/>
      <c r="AO118" s="67"/>
    </row>
    <row r="119" spans="1:41" x14ac:dyDescent="0.2">
      <c r="A119" s="66"/>
      <c r="B119" s="38"/>
      <c r="C119" s="38"/>
      <c r="D119" s="38"/>
      <c r="E119" s="38"/>
      <c r="F119" s="38"/>
      <c r="G119" s="38"/>
      <c r="H119" s="25">
        <f>IF(B119=0,0,DAYS360(B119,E119+1))</f>
        <v>0</v>
      </c>
      <c r="I119" s="86"/>
      <c r="J119" s="86"/>
      <c r="K119" s="87"/>
      <c r="L119" s="38"/>
      <c r="M119" s="38"/>
      <c r="N119" s="38"/>
      <c r="O119" s="38"/>
      <c r="P119" s="38"/>
      <c r="Q119" s="38"/>
      <c r="R119" s="126">
        <f t="shared" ref="R119:R128" si="20">IF(I119=0,0,DAYS360(I119,L119+1))</f>
        <v>0</v>
      </c>
      <c r="S119" s="126"/>
      <c r="T119" s="126"/>
      <c r="U119" s="117"/>
      <c r="V119" s="38"/>
      <c r="W119" s="38"/>
      <c r="X119" s="38"/>
      <c r="Y119" s="38"/>
      <c r="Z119" s="38"/>
      <c r="AA119" s="38"/>
      <c r="AB119" s="25">
        <f>IF(V119=0,0,DAYS360(V119,Y119+1))</f>
        <v>0</v>
      </c>
      <c r="AC119" s="86"/>
      <c r="AD119" s="86"/>
      <c r="AE119" s="87"/>
      <c r="AF119" s="38"/>
      <c r="AG119" s="38"/>
      <c r="AH119" s="38"/>
      <c r="AI119" s="38"/>
      <c r="AJ119" s="38"/>
      <c r="AK119" s="38"/>
      <c r="AL119" s="126">
        <f t="shared" ref="AL119:AL128" si="21">IF(AC119=0,0,DAYS360(AC119,AF119+1))</f>
        <v>0</v>
      </c>
      <c r="AM119" s="126"/>
      <c r="AN119" s="126"/>
      <c r="AO119" s="67"/>
    </row>
    <row r="120" spans="1:41" ht="11.45" customHeight="1" x14ac:dyDescent="0.2">
      <c r="A120" s="66"/>
      <c r="B120" s="38"/>
      <c r="C120" s="38"/>
      <c r="D120" s="38"/>
      <c r="E120" s="38"/>
      <c r="F120" s="38"/>
      <c r="G120" s="38"/>
      <c r="H120" s="25">
        <f t="shared" ref="H120:H128" si="22">IF(B120=0,0,DAYS360(B120,E120+1))</f>
        <v>0</v>
      </c>
      <c r="I120" s="86"/>
      <c r="J120" s="86"/>
      <c r="K120" s="87"/>
      <c r="L120" s="38"/>
      <c r="M120" s="38"/>
      <c r="N120" s="38"/>
      <c r="O120" s="38"/>
      <c r="P120" s="38"/>
      <c r="Q120" s="38"/>
      <c r="R120" s="126">
        <f t="shared" si="20"/>
        <v>0</v>
      </c>
      <c r="S120" s="126"/>
      <c r="T120" s="126"/>
      <c r="U120" s="117"/>
      <c r="V120" s="38"/>
      <c r="W120" s="38"/>
      <c r="X120" s="38"/>
      <c r="Y120" s="38"/>
      <c r="Z120" s="38"/>
      <c r="AA120" s="38"/>
      <c r="AB120" s="25">
        <f t="shared" ref="AB120:AB128" si="23">IF(V120=0,0,DAYS360(V120,Y120+1))</f>
        <v>0</v>
      </c>
      <c r="AC120" s="86"/>
      <c r="AD120" s="86"/>
      <c r="AE120" s="87"/>
      <c r="AF120" s="38"/>
      <c r="AG120" s="38"/>
      <c r="AH120" s="38"/>
      <c r="AI120" s="38"/>
      <c r="AJ120" s="38"/>
      <c r="AK120" s="38"/>
      <c r="AL120" s="126">
        <f t="shared" si="21"/>
        <v>0</v>
      </c>
      <c r="AM120" s="126"/>
      <c r="AN120" s="126"/>
      <c r="AO120" s="67"/>
    </row>
    <row r="121" spans="1:41" ht="11.45" customHeight="1" x14ac:dyDescent="0.2">
      <c r="A121" s="66"/>
      <c r="B121" s="38"/>
      <c r="C121" s="38"/>
      <c r="D121" s="38"/>
      <c r="E121" s="38"/>
      <c r="F121" s="38"/>
      <c r="G121" s="38"/>
      <c r="H121" s="25">
        <f t="shared" si="22"/>
        <v>0</v>
      </c>
      <c r="I121" s="86"/>
      <c r="J121" s="86"/>
      <c r="K121" s="87"/>
      <c r="L121" s="38"/>
      <c r="M121" s="38"/>
      <c r="N121" s="38"/>
      <c r="O121" s="38"/>
      <c r="P121" s="38"/>
      <c r="Q121" s="38"/>
      <c r="R121" s="126">
        <f t="shared" si="20"/>
        <v>0</v>
      </c>
      <c r="S121" s="126"/>
      <c r="T121" s="126"/>
      <c r="U121" s="117"/>
      <c r="V121" s="38"/>
      <c r="W121" s="38"/>
      <c r="X121" s="38"/>
      <c r="Y121" s="38"/>
      <c r="Z121" s="38"/>
      <c r="AA121" s="38"/>
      <c r="AB121" s="25">
        <f t="shared" si="23"/>
        <v>0</v>
      </c>
      <c r="AC121" s="86"/>
      <c r="AD121" s="86"/>
      <c r="AE121" s="87"/>
      <c r="AF121" s="38"/>
      <c r="AG121" s="38"/>
      <c r="AH121" s="38"/>
      <c r="AI121" s="38"/>
      <c r="AJ121" s="38"/>
      <c r="AK121" s="38"/>
      <c r="AL121" s="126">
        <f t="shared" si="21"/>
        <v>0</v>
      </c>
      <c r="AM121" s="126"/>
      <c r="AN121" s="126"/>
      <c r="AO121" s="67"/>
    </row>
    <row r="122" spans="1:41" ht="11.45" customHeight="1" x14ac:dyDescent="0.2">
      <c r="A122" s="66"/>
      <c r="B122" s="38"/>
      <c r="C122" s="38"/>
      <c r="D122" s="38"/>
      <c r="E122" s="38"/>
      <c r="F122" s="38"/>
      <c r="G122" s="38"/>
      <c r="H122" s="25">
        <f t="shared" si="22"/>
        <v>0</v>
      </c>
      <c r="I122" s="86"/>
      <c r="J122" s="86"/>
      <c r="K122" s="87"/>
      <c r="L122" s="38"/>
      <c r="M122" s="38"/>
      <c r="N122" s="38"/>
      <c r="O122" s="38"/>
      <c r="P122" s="38"/>
      <c r="Q122" s="38"/>
      <c r="R122" s="126">
        <f t="shared" si="20"/>
        <v>0</v>
      </c>
      <c r="S122" s="126"/>
      <c r="T122" s="126"/>
      <c r="U122" s="117"/>
      <c r="V122" s="38"/>
      <c r="W122" s="38"/>
      <c r="X122" s="38"/>
      <c r="Y122" s="38"/>
      <c r="Z122" s="38"/>
      <c r="AA122" s="38"/>
      <c r="AB122" s="25">
        <f t="shared" si="23"/>
        <v>0</v>
      </c>
      <c r="AC122" s="86"/>
      <c r="AD122" s="86"/>
      <c r="AE122" s="87"/>
      <c r="AF122" s="38"/>
      <c r="AG122" s="38"/>
      <c r="AH122" s="38"/>
      <c r="AI122" s="38"/>
      <c r="AJ122" s="38"/>
      <c r="AK122" s="38"/>
      <c r="AL122" s="126">
        <f t="shared" si="21"/>
        <v>0</v>
      </c>
      <c r="AM122" s="126"/>
      <c r="AN122" s="126"/>
      <c r="AO122" s="67"/>
    </row>
    <row r="123" spans="1:41" ht="11.45" customHeight="1" x14ac:dyDescent="0.2">
      <c r="A123" s="66"/>
      <c r="B123" s="38"/>
      <c r="C123" s="38"/>
      <c r="D123" s="38"/>
      <c r="E123" s="38"/>
      <c r="F123" s="38"/>
      <c r="G123" s="38"/>
      <c r="H123" s="25">
        <f t="shared" si="22"/>
        <v>0</v>
      </c>
      <c r="I123" s="86"/>
      <c r="J123" s="86"/>
      <c r="K123" s="87"/>
      <c r="L123" s="38"/>
      <c r="M123" s="38"/>
      <c r="N123" s="38"/>
      <c r="O123" s="38"/>
      <c r="P123" s="38"/>
      <c r="Q123" s="38"/>
      <c r="R123" s="126">
        <f t="shared" si="20"/>
        <v>0</v>
      </c>
      <c r="S123" s="126"/>
      <c r="T123" s="126"/>
      <c r="U123" s="117"/>
      <c r="V123" s="38"/>
      <c r="W123" s="38"/>
      <c r="X123" s="38"/>
      <c r="Y123" s="38"/>
      <c r="Z123" s="38"/>
      <c r="AA123" s="38"/>
      <c r="AB123" s="25">
        <f t="shared" si="23"/>
        <v>0</v>
      </c>
      <c r="AC123" s="86"/>
      <c r="AD123" s="86"/>
      <c r="AE123" s="87"/>
      <c r="AF123" s="38"/>
      <c r="AG123" s="38"/>
      <c r="AH123" s="38"/>
      <c r="AI123" s="38"/>
      <c r="AJ123" s="38"/>
      <c r="AK123" s="38"/>
      <c r="AL123" s="126">
        <f t="shared" si="21"/>
        <v>0</v>
      </c>
      <c r="AM123" s="126"/>
      <c r="AN123" s="126"/>
      <c r="AO123" s="67"/>
    </row>
    <row r="124" spans="1:41" ht="11.45" customHeight="1" x14ac:dyDescent="0.2">
      <c r="A124" s="66"/>
      <c r="B124" s="38"/>
      <c r="C124" s="38"/>
      <c r="D124" s="38"/>
      <c r="E124" s="38"/>
      <c r="F124" s="38"/>
      <c r="G124" s="38"/>
      <c r="H124" s="25">
        <f t="shared" si="22"/>
        <v>0</v>
      </c>
      <c r="I124" s="86"/>
      <c r="J124" s="86"/>
      <c r="K124" s="87"/>
      <c r="L124" s="38"/>
      <c r="M124" s="38"/>
      <c r="N124" s="38"/>
      <c r="O124" s="38"/>
      <c r="P124" s="38"/>
      <c r="Q124" s="38"/>
      <c r="R124" s="126">
        <f t="shared" si="20"/>
        <v>0</v>
      </c>
      <c r="S124" s="126"/>
      <c r="T124" s="126"/>
      <c r="U124" s="117"/>
      <c r="V124" s="38"/>
      <c r="W124" s="38"/>
      <c r="X124" s="38"/>
      <c r="Y124" s="38"/>
      <c r="Z124" s="38"/>
      <c r="AA124" s="38"/>
      <c r="AB124" s="25">
        <f t="shared" si="23"/>
        <v>0</v>
      </c>
      <c r="AC124" s="86"/>
      <c r="AD124" s="86"/>
      <c r="AE124" s="87"/>
      <c r="AF124" s="38"/>
      <c r="AG124" s="38"/>
      <c r="AH124" s="38"/>
      <c r="AI124" s="38"/>
      <c r="AJ124" s="38"/>
      <c r="AK124" s="38"/>
      <c r="AL124" s="126">
        <f t="shared" si="21"/>
        <v>0</v>
      </c>
      <c r="AM124" s="126"/>
      <c r="AN124" s="126"/>
      <c r="AO124" s="67"/>
    </row>
    <row r="125" spans="1:41" ht="11.45" customHeight="1" x14ac:dyDescent="0.2">
      <c r="A125" s="66"/>
      <c r="B125" s="38"/>
      <c r="C125" s="38"/>
      <c r="D125" s="38"/>
      <c r="E125" s="38"/>
      <c r="F125" s="38"/>
      <c r="G125" s="38"/>
      <c r="H125" s="25">
        <f t="shared" si="22"/>
        <v>0</v>
      </c>
      <c r="I125" s="86"/>
      <c r="J125" s="86"/>
      <c r="K125" s="87"/>
      <c r="L125" s="38"/>
      <c r="M125" s="38"/>
      <c r="N125" s="38"/>
      <c r="O125" s="38"/>
      <c r="P125" s="38"/>
      <c r="Q125" s="38"/>
      <c r="R125" s="126">
        <f t="shared" si="20"/>
        <v>0</v>
      </c>
      <c r="S125" s="126"/>
      <c r="T125" s="126"/>
      <c r="U125" s="117"/>
      <c r="V125" s="38"/>
      <c r="W125" s="38"/>
      <c r="X125" s="38"/>
      <c r="Y125" s="38"/>
      <c r="Z125" s="38"/>
      <c r="AA125" s="38"/>
      <c r="AB125" s="25">
        <f t="shared" si="23"/>
        <v>0</v>
      </c>
      <c r="AC125" s="86"/>
      <c r="AD125" s="86"/>
      <c r="AE125" s="87"/>
      <c r="AF125" s="38"/>
      <c r="AG125" s="38"/>
      <c r="AH125" s="38"/>
      <c r="AI125" s="38"/>
      <c r="AJ125" s="38"/>
      <c r="AK125" s="38"/>
      <c r="AL125" s="126">
        <f t="shared" si="21"/>
        <v>0</v>
      </c>
      <c r="AM125" s="126"/>
      <c r="AN125" s="126"/>
      <c r="AO125" s="67"/>
    </row>
    <row r="126" spans="1:41" ht="11.45" customHeight="1" x14ac:dyDescent="0.2">
      <c r="A126" s="66"/>
      <c r="B126" s="38"/>
      <c r="C126" s="38"/>
      <c r="D126" s="38"/>
      <c r="E126" s="38"/>
      <c r="F126" s="38"/>
      <c r="G126" s="38"/>
      <c r="H126" s="25">
        <f t="shared" si="22"/>
        <v>0</v>
      </c>
      <c r="I126" s="86"/>
      <c r="J126" s="86"/>
      <c r="K126" s="87"/>
      <c r="L126" s="38"/>
      <c r="M126" s="38"/>
      <c r="N126" s="38"/>
      <c r="O126" s="38"/>
      <c r="P126" s="38"/>
      <c r="Q126" s="38"/>
      <c r="R126" s="126">
        <f t="shared" si="20"/>
        <v>0</v>
      </c>
      <c r="S126" s="126"/>
      <c r="T126" s="126"/>
      <c r="U126" s="117"/>
      <c r="V126" s="38"/>
      <c r="W126" s="38"/>
      <c r="X126" s="38"/>
      <c r="Y126" s="38"/>
      <c r="Z126" s="38"/>
      <c r="AA126" s="38"/>
      <c r="AB126" s="25">
        <f t="shared" si="23"/>
        <v>0</v>
      </c>
      <c r="AC126" s="86"/>
      <c r="AD126" s="86"/>
      <c r="AE126" s="87"/>
      <c r="AF126" s="38"/>
      <c r="AG126" s="38"/>
      <c r="AH126" s="38"/>
      <c r="AI126" s="38"/>
      <c r="AJ126" s="38"/>
      <c r="AK126" s="38"/>
      <c r="AL126" s="126">
        <f t="shared" si="21"/>
        <v>0</v>
      </c>
      <c r="AM126" s="126"/>
      <c r="AN126" s="126"/>
      <c r="AO126" s="67"/>
    </row>
    <row r="127" spans="1:41" ht="11.45" customHeight="1" x14ac:dyDescent="0.2">
      <c r="A127" s="66"/>
      <c r="B127" s="38"/>
      <c r="C127" s="38"/>
      <c r="D127" s="38"/>
      <c r="E127" s="38"/>
      <c r="F127" s="38"/>
      <c r="G127" s="38"/>
      <c r="H127" s="25">
        <f t="shared" si="22"/>
        <v>0</v>
      </c>
      <c r="I127" s="86"/>
      <c r="J127" s="86"/>
      <c r="K127" s="87"/>
      <c r="L127" s="38"/>
      <c r="M127" s="38"/>
      <c r="N127" s="38"/>
      <c r="O127" s="38"/>
      <c r="P127" s="38"/>
      <c r="Q127" s="38"/>
      <c r="R127" s="126">
        <f t="shared" si="20"/>
        <v>0</v>
      </c>
      <c r="S127" s="126"/>
      <c r="T127" s="126"/>
      <c r="U127" s="117"/>
      <c r="V127" s="38"/>
      <c r="W127" s="38"/>
      <c r="X127" s="38"/>
      <c r="Y127" s="38"/>
      <c r="Z127" s="38"/>
      <c r="AA127" s="38"/>
      <c r="AB127" s="25">
        <f t="shared" si="23"/>
        <v>0</v>
      </c>
      <c r="AC127" s="86"/>
      <c r="AD127" s="86"/>
      <c r="AE127" s="87"/>
      <c r="AF127" s="38"/>
      <c r="AG127" s="38"/>
      <c r="AH127" s="38"/>
      <c r="AI127" s="38"/>
      <c r="AJ127" s="38"/>
      <c r="AK127" s="38"/>
      <c r="AL127" s="126">
        <f t="shared" si="21"/>
        <v>0</v>
      </c>
      <c r="AM127" s="126"/>
      <c r="AN127" s="126"/>
      <c r="AO127" s="67"/>
    </row>
    <row r="128" spans="1:41" ht="11.45" customHeight="1" x14ac:dyDescent="0.2">
      <c r="A128" s="66"/>
      <c r="B128" s="38"/>
      <c r="C128" s="38"/>
      <c r="D128" s="38"/>
      <c r="E128" s="38"/>
      <c r="F128" s="38"/>
      <c r="G128" s="38"/>
      <c r="H128" s="25">
        <f t="shared" si="22"/>
        <v>0</v>
      </c>
      <c r="I128" s="88"/>
      <c r="J128" s="88"/>
      <c r="K128" s="89"/>
      <c r="L128" s="38"/>
      <c r="M128" s="38"/>
      <c r="N128" s="38"/>
      <c r="O128" s="38"/>
      <c r="P128" s="38"/>
      <c r="Q128" s="38"/>
      <c r="R128" s="126">
        <f t="shared" si="20"/>
        <v>0</v>
      </c>
      <c r="S128" s="126"/>
      <c r="T128" s="126"/>
      <c r="U128" s="117"/>
      <c r="V128" s="38"/>
      <c r="W128" s="38"/>
      <c r="X128" s="38"/>
      <c r="Y128" s="38"/>
      <c r="Z128" s="38"/>
      <c r="AA128" s="38"/>
      <c r="AB128" s="25">
        <f t="shared" si="23"/>
        <v>0</v>
      </c>
      <c r="AC128" s="88"/>
      <c r="AD128" s="88"/>
      <c r="AE128" s="89"/>
      <c r="AF128" s="38"/>
      <c r="AG128" s="38"/>
      <c r="AH128" s="38"/>
      <c r="AI128" s="38"/>
      <c r="AJ128" s="38"/>
      <c r="AK128" s="38"/>
      <c r="AL128" s="126">
        <f t="shared" si="21"/>
        <v>0</v>
      </c>
      <c r="AM128" s="126"/>
      <c r="AN128" s="126"/>
      <c r="AO128" s="67"/>
    </row>
    <row r="129" spans="1:41" ht="11.45" customHeight="1" x14ac:dyDescent="0.2">
      <c r="A129" s="66"/>
      <c r="B129" s="97" t="s">
        <v>63</v>
      </c>
      <c r="C129" s="97"/>
      <c r="D129" s="97"/>
      <c r="E129" s="97"/>
      <c r="F129" s="97"/>
      <c r="G129" s="97"/>
      <c r="H129" s="97"/>
      <c r="I129" s="39">
        <f>INT(SUM(H119:H128,R119:T128,)/30)</f>
        <v>0</v>
      </c>
      <c r="J129" s="40"/>
      <c r="K129" s="41"/>
      <c r="L129" s="97" t="s">
        <v>3</v>
      </c>
      <c r="M129" s="97"/>
      <c r="N129" s="92">
        <f>I129*0.1</f>
        <v>0</v>
      </c>
      <c r="O129" s="92"/>
      <c r="P129" s="92"/>
      <c r="Q129" s="92"/>
      <c r="R129" s="98"/>
      <c r="S129" s="99"/>
      <c r="T129" s="100"/>
      <c r="U129" s="117"/>
      <c r="V129" s="97" t="s">
        <v>65</v>
      </c>
      <c r="W129" s="97"/>
      <c r="X129" s="97"/>
      <c r="Y129" s="97"/>
      <c r="Z129" s="97"/>
      <c r="AA129" s="97"/>
      <c r="AB129" s="97"/>
      <c r="AC129" s="39">
        <f>INT(SUM(AB119:AB128,AL119:AN128,)/30)</f>
        <v>0</v>
      </c>
      <c r="AD129" s="40"/>
      <c r="AE129" s="41"/>
      <c r="AF129" s="97" t="s">
        <v>3</v>
      </c>
      <c r="AG129" s="97"/>
      <c r="AH129" s="92">
        <f>AC129*0.1</f>
        <v>0</v>
      </c>
      <c r="AI129" s="92"/>
      <c r="AJ129" s="92"/>
      <c r="AK129" s="92"/>
      <c r="AL129" s="98"/>
      <c r="AM129" s="99"/>
      <c r="AN129" s="100"/>
      <c r="AO129" s="67"/>
    </row>
    <row r="130" spans="1:41" ht="11.45" customHeight="1" x14ac:dyDescent="0.2">
      <c r="A130" s="66"/>
      <c r="B130" s="97" t="s">
        <v>64</v>
      </c>
      <c r="C130" s="97"/>
      <c r="D130" s="97"/>
      <c r="E130" s="97"/>
      <c r="F130" s="97"/>
      <c r="G130" s="97"/>
      <c r="H130" s="97"/>
      <c r="I130" s="39">
        <f>SUM(H119:H128,R119:T128)-I129*30</f>
        <v>0</v>
      </c>
      <c r="J130" s="40"/>
      <c r="K130" s="41"/>
      <c r="L130" s="90" t="s">
        <v>3</v>
      </c>
      <c r="M130" s="91"/>
      <c r="N130" s="92">
        <f>IF(I130&gt;15,0.1,0)</f>
        <v>0</v>
      </c>
      <c r="O130" s="92"/>
      <c r="P130" s="92"/>
      <c r="Q130" s="92"/>
      <c r="R130" s="101"/>
      <c r="S130" s="102"/>
      <c r="T130" s="103"/>
      <c r="U130" s="117"/>
      <c r="V130" s="97" t="s">
        <v>66</v>
      </c>
      <c r="W130" s="97"/>
      <c r="X130" s="97"/>
      <c r="Y130" s="97"/>
      <c r="Z130" s="97"/>
      <c r="AA130" s="97"/>
      <c r="AB130" s="97"/>
      <c r="AC130" s="39">
        <f>SUM(AB119:AB128,AL119:AN128)-AC129*30</f>
        <v>0</v>
      </c>
      <c r="AD130" s="40"/>
      <c r="AE130" s="41"/>
      <c r="AF130" s="90" t="s">
        <v>3</v>
      </c>
      <c r="AG130" s="91"/>
      <c r="AH130" s="92">
        <f>IF(AC130&gt;15,0.1,0)</f>
        <v>0</v>
      </c>
      <c r="AI130" s="92"/>
      <c r="AJ130" s="92"/>
      <c r="AK130" s="92"/>
      <c r="AL130" s="101"/>
      <c r="AM130" s="102"/>
      <c r="AN130" s="103"/>
      <c r="AO130" s="67"/>
    </row>
    <row r="131" spans="1:41" ht="11.45" customHeight="1" x14ac:dyDescent="0.2">
      <c r="A131" s="66"/>
      <c r="B131" s="112" t="s">
        <v>69</v>
      </c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4"/>
      <c r="N131" s="121">
        <f>SUM(N129:O130)</f>
        <v>0</v>
      </c>
      <c r="O131" s="121"/>
      <c r="P131" s="121"/>
      <c r="Q131" s="121"/>
      <c r="R131" s="104"/>
      <c r="S131" s="105"/>
      <c r="T131" s="106"/>
      <c r="U131" s="117"/>
      <c r="V131" s="112" t="s">
        <v>70</v>
      </c>
      <c r="W131" s="113"/>
      <c r="X131" s="113"/>
      <c r="Y131" s="113"/>
      <c r="Z131" s="113"/>
      <c r="AA131" s="113"/>
      <c r="AB131" s="113"/>
      <c r="AC131" s="113"/>
      <c r="AD131" s="113"/>
      <c r="AE131" s="113"/>
      <c r="AF131" s="113"/>
      <c r="AG131" s="114"/>
      <c r="AH131" s="121">
        <f>SUM(AH129:AI130)</f>
        <v>0</v>
      </c>
      <c r="AI131" s="121"/>
      <c r="AJ131" s="121"/>
      <c r="AK131" s="121"/>
      <c r="AL131" s="104"/>
      <c r="AM131" s="105"/>
      <c r="AN131" s="106"/>
      <c r="AO131" s="67"/>
    </row>
    <row r="132" spans="1:41" ht="11.45" customHeight="1" x14ac:dyDescent="0.2">
      <c r="A132" s="66"/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27"/>
      <c r="V132" s="127"/>
      <c r="W132" s="127"/>
      <c r="X132" s="127"/>
      <c r="Y132" s="127"/>
      <c r="Z132" s="127"/>
      <c r="AA132" s="127"/>
      <c r="AB132" s="127"/>
      <c r="AC132" s="127"/>
      <c r="AD132" s="127"/>
      <c r="AE132" s="127"/>
      <c r="AF132" s="127"/>
      <c r="AG132" s="127"/>
      <c r="AH132" s="127"/>
      <c r="AI132" s="127"/>
      <c r="AJ132" s="127"/>
      <c r="AK132" s="127"/>
      <c r="AL132" s="127"/>
      <c r="AM132" s="127"/>
      <c r="AN132" s="127"/>
      <c r="AO132" s="67"/>
    </row>
    <row r="133" spans="1:41" ht="13.9" customHeight="1" x14ac:dyDescent="0.2">
      <c r="A133" s="66"/>
      <c r="B133" s="54" t="s">
        <v>101</v>
      </c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67"/>
    </row>
    <row r="134" spans="1:41" ht="55.15" customHeight="1" x14ac:dyDescent="0.2">
      <c r="A134" s="66"/>
      <c r="B134" s="128" t="s">
        <v>44</v>
      </c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129"/>
      <c r="V134" s="129"/>
      <c r="W134" s="129"/>
      <c r="X134" s="129"/>
      <c r="Y134" s="129"/>
      <c r="Z134" s="129"/>
      <c r="AA134" s="129"/>
      <c r="AB134" s="129"/>
      <c r="AC134" s="129"/>
      <c r="AD134" s="129"/>
      <c r="AE134" s="129"/>
      <c r="AF134" s="129"/>
      <c r="AG134" s="129"/>
      <c r="AH134" s="129"/>
      <c r="AI134" s="129"/>
      <c r="AJ134" s="129"/>
      <c r="AK134" s="129"/>
      <c r="AL134" s="129"/>
      <c r="AM134" s="129"/>
      <c r="AN134" s="130"/>
      <c r="AO134" s="67"/>
    </row>
    <row r="135" spans="1:41" ht="11.45" customHeight="1" x14ac:dyDescent="0.2">
      <c r="A135" s="66"/>
      <c r="B135" s="51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3"/>
      <c r="AO135" s="67"/>
    </row>
    <row r="136" spans="1:41" ht="18.600000000000001" customHeight="1" x14ac:dyDescent="0.2">
      <c r="A136" s="66"/>
      <c r="B136" s="54" t="s">
        <v>56</v>
      </c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116"/>
      <c r="V136" s="54" t="s">
        <v>58</v>
      </c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67"/>
    </row>
    <row r="137" spans="1:41" x14ac:dyDescent="0.2">
      <c r="A137" s="66"/>
      <c r="B137" s="56" t="s">
        <v>47</v>
      </c>
      <c r="C137" s="56"/>
      <c r="D137" s="56"/>
      <c r="E137" s="56" t="s">
        <v>48</v>
      </c>
      <c r="F137" s="56"/>
      <c r="G137" s="56"/>
      <c r="H137" s="9" t="s">
        <v>49</v>
      </c>
      <c r="I137" s="84"/>
      <c r="J137" s="84"/>
      <c r="K137" s="85"/>
      <c r="L137" s="56" t="s">
        <v>47</v>
      </c>
      <c r="M137" s="56"/>
      <c r="N137" s="56"/>
      <c r="O137" s="56" t="s">
        <v>48</v>
      </c>
      <c r="P137" s="56"/>
      <c r="Q137" s="56"/>
      <c r="R137" s="56" t="s">
        <v>49</v>
      </c>
      <c r="S137" s="56"/>
      <c r="T137" s="56"/>
      <c r="U137" s="117"/>
      <c r="V137" s="56" t="s">
        <v>47</v>
      </c>
      <c r="W137" s="56"/>
      <c r="X137" s="56"/>
      <c r="Y137" s="56" t="s">
        <v>48</v>
      </c>
      <c r="Z137" s="56"/>
      <c r="AA137" s="56"/>
      <c r="AB137" s="9" t="s">
        <v>49</v>
      </c>
      <c r="AC137" s="84"/>
      <c r="AD137" s="84"/>
      <c r="AE137" s="85"/>
      <c r="AF137" s="56" t="s">
        <v>47</v>
      </c>
      <c r="AG137" s="56"/>
      <c r="AH137" s="56"/>
      <c r="AI137" s="56" t="s">
        <v>48</v>
      </c>
      <c r="AJ137" s="56"/>
      <c r="AK137" s="56"/>
      <c r="AL137" s="56" t="s">
        <v>49</v>
      </c>
      <c r="AM137" s="56"/>
      <c r="AN137" s="56"/>
      <c r="AO137" s="67"/>
    </row>
    <row r="138" spans="1:41" x14ac:dyDescent="0.2">
      <c r="A138" s="66"/>
      <c r="B138" s="38"/>
      <c r="C138" s="38"/>
      <c r="D138" s="38"/>
      <c r="E138" s="38"/>
      <c r="F138" s="38"/>
      <c r="G138" s="38"/>
      <c r="H138" s="25">
        <f>IF(B138=0,0,DAYS360(B138,E138+1))</f>
        <v>0</v>
      </c>
      <c r="I138" s="86"/>
      <c r="J138" s="86"/>
      <c r="K138" s="87"/>
      <c r="L138" s="38"/>
      <c r="M138" s="38"/>
      <c r="N138" s="38"/>
      <c r="O138" s="38"/>
      <c r="P138" s="38"/>
      <c r="Q138" s="38"/>
      <c r="R138" s="55">
        <f t="shared" ref="R138:R147" si="24">IF(I138=0,0,DAYS360(I138,L138+1))</f>
        <v>0</v>
      </c>
      <c r="S138" s="55"/>
      <c r="T138" s="55"/>
      <c r="U138" s="117"/>
      <c r="V138" s="38"/>
      <c r="W138" s="38"/>
      <c r="X138" s="38"/>
      <c r="Y138" s="38"/>
      <c r="Z138" s="38"/>
      <c r="AA138" s="38"/>
      <c r="AB138" s="25">
        <f>IF(V138=0,0,DAYS360(V138,Y138+1))</f>
        <v>0</v>
      </c>
      <c r="AC138" s="86"/>
      <c r="AD138" s="86"/>
      <c r="AE138" s="87"/>
      <c r="AF138" s="38"/>
      <c r="AG138" s="38"/>
      <c r="AH138" s="38"/>
      <c r="AI138" s="38"/>
      <c r="AJ138" s="38"/>
      <c r="AK138" s="38"/>
      <c r="AL138" s="55">
        <f t="shared" ref="AL138:AL147" si="25">IF(AC138=0,0,DAYS360(AC138,AF138+1))</f>
        <v>0</v>
      </c>
      <c r="AM138" s="55"/>
      <c r="AN138" s="55"/>
      <c r="AO138" s="67"/>
    </row>
    <row r="139" spans="1:41" ht="11.45" customHeight="1" x14ac:dyDescent="0.2">
      <c r="A139" s="66"/>
      <c r="B139" s="38"/>
      <c r="C139" s="38"/>
      <c r="D139" s="38"/>
      <c r="E139" s="38"/>
      <c r="F139" s="38"/>
      <c r="G139" s="38"/>
      <c r="H139" s="25">
        <f t="shared" ref="H139:H147" si="26">IF(B139=0,0,DAYS360(B139,E139+1))</f>
        <v>0</v>
      </c>
      <c r="I139" s="86"/>
      <c r="J139" s="86"/>
      <c r="K139" s="87"/>
      <c r="L139" s="38"/>
      <c r="M139" s="38"/>
      <c r="N139" s="38"/>
      <c r="O139" s="38"/>
      <c r="P139" s="38"/>
      <c r="Q139" s="38"/>
      <c r="R139" s="55">
        <f t="shared" si="24"/>
        <v>0</v>
      </c>
      <c r="S139" s="55"/>
      <c r="T139" s="55"/>
      <c r="U139" s="117"/>
      <c r="V139" s="38"/>
      <c r="W139" s="38"/>
      <c r="X139" s="38"/>
      <c r="Y139" s="38"/>
      <c r="Z139" s="38"/>
      <c r="AA139" s="38"/>
      <c r="AB139" s="25">
        <f t="shared" ref="AB139:AB147" si="27">IF(V139=0,0,DAYS360(V139,Y139+1))</f>
        <v>0</v>
      </c>
      <c r="AC139" s="86"/>
      <c r="AD139" s="86"/>
      <c r="AE139" s="87"/>
      <c r="AF139" s="38"/>
      <c r="AG139" s="38"/>
      <c r="AH139" s="38"/>
      <c r="AI139" s="38"/>
      <c r="AJ139" s="38"/>
      <c r="AK139" s="38"/>
      <c r="AL139" s="55">
        <f t="shared" si="25"/>
        <v>0</v>
      </c>
      <c r="AM139" s="55"/>
      <c r="AN139" s="55"/>
      <c r="AO139" s="67"/>
    </row>
    <row r="140" spans="1:41" ht="11.45" customHeight="1" x14ac:dyDescent="0.2">
      <c r="A140" s="66"/>
      <c r="B140" s="38"/>
      <c r="C140" s="38"/>
      <c r="D140" s="38"/>
      <c r="E140" s="38"/>
      <c r="F140" s="38"/>
      <c r="G140" s="38"/>
      <c r="H140" s="25">
        <f t="shared" si="26"/>
        <v>0</v>
      </c>
      <c r="I140" s="86"/>
      <c r="J140" s="86"/>
      <c r="K140" s="87"/>
      <c r="L140" s="38"/>
      <c r="M140" s="38"/>
      <c r="N140" s="38"/>
      <c r="O140" s="38"/>
      <c r="P140" s="38"/>
      <c r="Q140" s="38"/>
      <c r="R140" s="55">
        <f t="shared" si="24"/>
        <v>0</v>
      </c>
      <c r="S140" s="55"/>
      <c r="T140" s="55"/>
      <c r="U140" s="117"/>
      <c r="V140" s="38"/>
      <c r="W140" s="38"/>
      <c r="X140" s="38"/>
      <c r="Y140" s="38"/>
      <c r="Z140" s="38"/>
      <c r="AA140" s="38"/>
      <c r="AB140" s="25">
        <f t="shared" si="27"/>
        <v>0</v>
      </c>
      <c r="AC140" s="86"/>
      <c r="AD140" s="86"/>
      <c r="AE140" s="87"/>
      <c r="AF140" s="38"/>
      <c r="AG140" s="38"/>
      <c r="AH140" s="38"/>
      <c r="AI140" s="38"/>
      <c r="AJ140" s="38"/>
      <c r="AK140" s="38"/>
      <c r="AL140" s="55">
        <f t="shared" si="25"/>
        <v>0</v>
      </c>
      <c r="AM140" s="55"/>
      <c r="AN140" s="55"/>
      <c r="AO140" s="67"/>
    </row>
    <row r="141" spans="1:41" ht="11.45" customHeight="1" x14ac:dyDescent="0.2">
      <c r="A141" s="66"/>
      <c r="B141" s="38"/>
      <c r="C141" s="38"/>
      <c r="D141" s="38"/>
      <c r="E141" s="38"/>
      <c r="F141" s="38"/>
      <c r="G141" s="38"/>
      <c r="H141" s="25">
        <f t="shared" si="26"/>
        <v>0</v>
      </c>
      <c r="I141" s="86"/>
      <c r="J141" s="86"/>
      <c r="K141" s="87"/>
      <c r="L141" s="38"/>
      <c r="M141" s="38"/>
      <c r="N141" s="38"/>
      <c r="O141" s="38"/>
      <c r="P141" s="38"/>
      <c r="Q141" s="38"/>
      <c r="R141" s="55">
        <f t="shared" si="24"/>
        <v>0</v>
      </c>
      <c r="S141" s="55"/>
      <c r="T141" s="55"/>
      <c r="U141" s="117"/>
      <c r="V141" s="38"/>
      <c r="W141" s="38"/>
      <c r="X141" s="38"/>
      <c r="Y141" s="38"/>
      <c r="Z141" s="38"/>
      <c r="AA141" s="38"/>
      <c r="AB141" s="25">
        <f t="shared" si="27"/>
        <v>0</v>
      </c>
      <c r="AC141" s="86"/>
      <c r="AD141" s="86"/>
      <c r="AE141" s="87"/>
      <c r="AF141" s="38"/>
      <c r="AG141" s="38"/>
      <c r="AH141" s="38"/>
      <c r="AI141" s="38"/>
      <c r="AJ141" s="38"/>
      <c r="AK141" s="38"/>
      <c r="AL141" s="55">
        <f t="shared" si="25"/>
        <v>0</v>
      </c>
      <c r="AM141" s="55"/>
      <c r="AN141" s="55"/>
      <c r="AO141" s="67"/>
    </row>
    <row r="142" spans="1:41" ht="11.45" customHeight="1" x14ac:dyDescent="0.2">
      <c r="A142" s="66"/>
      <c r="B142" s="38"/>
      <c r="C142" s="38"/>
      <c r="D142" s="38"/>
      <c r="E142" s="38"/>
      <c r="F142" s="38"/>
      <c r="G142" s="38"/>
      <c r="H142" s="25">
        <f t="shared" si="26"/>
        <v>0</v>
      </c>
      <c r="I142" s="86"/>
      <c r="J142" s="86"/>
      <c r="K142" s="87"/>
      <c r="L142" s="38"/>
      <c r="M142" s="38"/>
      <c r="N142" s="38"/>
      <c r="O142" s="38"/>
      <c r="P142" s="38"/>
      <c r="Q142" s="38"/>
      <c r="R142" s="55">
        <f t="shared" si="24"/>
        <v>0</v>
      </c>
      <c r="S142" s="55"/>
      <c r="T142" s="55"/>
      <c r="U142" s="117"/>
      <c r="V142" s="38"/>
      <c r="W142" s="38"/>
      <c r="X142" s="38"/>
      <c r="Y142" s="38"/>
      <c r="Z142" s="38"/>
      <c r="AA142" s="38"/>
      <c r="AB142" s="25">
        <f t="shared" si="27"/>
        <v>0</v>
      </c>
      <c r="AC142" s="86"/>
      <c r="AD142" s="86"/>
      <c r="AE142" s="87"/>
      <c r="AF142" s="38"/>
      <c r="AG142" s="38"/>
      <c r="AH142" s="38"/>
      <c r="AI142" s="38"/>
      <c r="AJ142" s="38"/>
      <c r="AK142" s="38"/>
      <c r="AL142" s="55">
        <f t="shared" si="25"/>
        <v>0</v>
      </c>
      <c r="AM142" s="55"/>
      <c r="AN142" s="55"/>
      <c r="AO142" s="67"/>
    </row>
    <row r="143" spans="1:41" ht="11.45" customHeight="1" x14ac:dyDescent="0.2">
      <c r="A143" s="66"/>
      <c r="B143" s="38"/>
      <c r="C143" s="38"/>
      <c r="D143" s="38"/>
      <c r="E143" s="38"/>
      <c r="F143" s="38"/>
      <c r="G143" s="38"/>
      <c r="H143" s="25">
        <f t="shared" si="26"/>
        <v>0</v>
      </c>
      <c r="I143" s="86"/>
      <c r="J143" s="86"/>
      <c r="K143" s="87"/>
      <c r="L143" s="38"/>
      <c r="M143" s="38"/>
      <c r="N143" s="38"/>
      <c r="O143" s="38"/>
      <c r="P143" s="38"/>
      <c r="Q143" s="38"/>
      <c r="R143" s="55">
        <f t="shared" si="24"/>
        <v>0</v>
      </c>
      <c r="S143" s="55"/>
      <c r="T143" s="55"/>
      <c r="U143" s="117"/>
      <c r="V143" s="38"/>
      <c r="W143" s="38"/>
      <c r="X143" s="38"/>
      <c r="Y143" s="38"/>
      <c r="Z143" s="38"/>
      <c r="AA143" s="38"/>
      <c r="AB143" s="25">
        <f t="shared" si="27"/>
        <v>0</v>
      </c>
      <c r="AC143" s="86"/>
      <c r="AD143" s="86"/>
      <c r="AE143" s="87"/>
      <c r="AF143" s="38"/>
      <c r="AG143" s="38"/>
      <c r="AH143" s="38"/>
      <c r="AI143" s="38"/>
      <c r="AJ143" s="38"/>
      <c r="AK143" s="38"/>
      <c r="AL143" s="55">
        <f t="shared" si="25"/>
        <v>0</v>
      </c>
      <c r="AM143" s="55"/>
      <c r="AN143" s="55"/>
      <c r="AO143" s="67"/>
    </row>
    <row r="144" spans="1:41" ht="11.45" customHeight="1" x14ac:dyDescent="0.2">
      <c r="A144" s="66"/>
      <c r="B144" s="38"/>
      <c r="C144" s="38"/>
      <c r="D144" s="38"/>
      <c r="E144" s="38"/>
      <c r="F144" s="38"/>
      <c r="G144" s="38"/>
      <c r="H144" s="25">
        <f t="shared" si="26"/>
        <v>0</v>
      </c>
      <c r="I144" s="86"/>
      <c r="J144" s="86"/>
      <c r="K144" s="87"/>
      <c r="L144" s="38"/>
      <c r="M144" s="38"/>
      <c r="N144" s="38"/>
      <c r="O144" s="38"/>
      <c r="P144" s="38"/>
      <c r="Q144" s="38"/>
      <c r="R144" s="55">
        <f t="shared" si="24"/>
        <v>0</v>
      </c>
      <c r="S144" s="55"/>
      <c r="T144" s="55"/>
      <c r="U144" s="117"/>
      <c r="V144" s="38"/>
      <c r="W144" s="38"/>
      <c r="X144" s="38"/>
      <c r="Y144" s="38"/>
      <c r="Z144" s="38"/>
      <c r="AA144" s="38"/>
      <c r="AB144" s="25">
        <f t="shared" si="27"/>
        <v>0</v>
      </c>
      <c r="AC144" s="86"/>
      <c r="AD144" s="86"/>
      <c r="AE144" s="87"/>
      <c r="AF144" s="38"/>
      <c r="AG144" s="38"/>
      <c r="AH144" s="38"/>
      <c r="AI144" s="38"/>
      <c r="AJ144" s="38"/>
      <c r="AK144" s="38"/>
      <c r="AL144" s="55">
        <f t="shared" si="25"/>
        <v>0</v>
      </c>
      <c r="AM144" s="55"/>
      <c r="AN144" s="55"/>
      <c r="AO144" s="67"/>
    </row>
    <row r="145" spans="1:41" ht="11.45" customHeight="1" x14ac:dyDescent="0.2">
      <c r="A145" s="66"/>
      <c r="B145" s="38"/>
      <c r="C145" s="38"/>
      <c r="D145" s="38"/>
      <c r="E145" s="38"/>
      <c r="F145" s="38"/>
      <c r="G145" s="38"/>
      <c r="H145" s="25">
        <f t="shared" si="26"/>
        <v>0</v>
      </c>
      <c r="I145" s="86"/>
      <c r="J145" s="86"/>
      <c r="K145" s="87"/>
      <c r="L145" s="38"/>
      <c r="M145" s="38"/>
      <c r="N145" s="38"/>
      <c r="O145" s="38"/>
      <c r="P145" s="38"/>
      <c r="Q145" s="38"/>
      <c r="R145" s="55">
        <f t="shared" si="24"/>
        <v>0</v>
      </c>
      <c r="S145" s="55"/>
      <c r="T145" s="55"/>
      <c r="U145" s="117"/>
      <c r="V145" s="38"/>
      <c r="W145" s="38"/>
      <c r="X145" s="38"/>
      <c r="Y145" s="38"/>
      <c r="Z145" s="38"/>
      <c r="AA145" s="38"/>
      <c r="AB145" s="25">
        <f t="shared" si="27"/>
        <v>0</v>
      </c>
      <c r="AC145" s="86"/>
      <c r="AD145" s="86"/>
      <c r="AE145" s="87"/>
      <c r="AF145" s="38"/>
      <c r="AG145" s="38"/>
      <c r="AH145" s="38"/>
      <c r="AI145" s="38"/>
      <c r="AJ145" s="38"/>
      <c r="AK145" s="38"/>
      <c r="AL145" s="55">
        <f t="shared" si="25"/>
        <v>0</v>
      </c>
      <c r="AM145" s="55"/>
      <c r="AN145" s="55"/>
      <c r="AO145" s="67"/>
    </row>
    <row r="146" spans="1:41" ht="11.45" customHeight="1" x14ac:dyDescent="0.2">
      <c r="A146" s="66"/>
      <c r="B146" s="38"/>
      <c r="C146" s="38"/>
      <c r="D146" s="38"/>
      <c r="E146" s="38"/>
      <c r="F146" s="38"/>
      <c r="G146" s="38"/>
      <c r="H146" s="25">
        <f t="shared" si="26"/>
        <v>0</v>
      </c>
      <c r="I146" s="86"/>
      <c r="J146" s="86"/>
      <c r="K146" s="87"/>
      <c r="L146" s="38"/>
      <c r="M146" s="38"/>
      <c r="N146" s="38"/>
      <c r="O146" s="38"/>
      <c r="P146" s="38"/>
      <c r="Q146" s="38"/>
      <c r="R146" s="55">
        <f t="shared" si="24"/>
        <v>0</v>
      </c>
      <c r="S146" s="55"/>
      <c r="T146" s="55"/>
      <c r="U146" s="117"/>
      <c r="V146" s="38"/>
      <c r="W146" s="38"/>
      <c r="X146" s="38"/>
      <c r="Y146" s="38"/>
      <c r="Z146" s="38"/>
      <c r="AA146" s="38"/>
      <c r="AB146" s="25">
        <f t="shared" si="27"/>
        <v>0</v>
      </c>
      <c r="AC146" s="86"/>
      <c r="AD146" s="86"/>
      <c r="AE146" s="87"/>
      <c r="AF146" s="38"/>
      <c r="AG146" s="38"/>
      <c r="AH146" s="38"/>
      <c r="AI146" s="38"/>
      <c r="AJ146" s="38"/>
      <c r="AK146" s="38"/>
      <c r="AL146" s="55">
        <f t="shared" si="25"/>
        <v>0</v>
      </c>
      <c r="AM146" s="55"/>
      <c r="AN146" s="55"/>
      <c r="AO146" s="67"/>
    </row>
    <row r="147" spans="1:41" ht="11.45" customHeight="1" x14ac:dyDescent="0.2">
      <c r="A147" s="66"/>
      <c r="B147" s="38"/>
      <c r="C147" s="38"/>
      <c r="D147" s="38"/>
      <c r="E147" s="38"/>
      <c r="F147" s="38"/>
      <c r="G147" s="38"/>
      <c r="H147" s="25">
        <f t="shared" si="26"/>
        <v>0</v>
      </c>
      <c r="I147" s="88"/>
      <c r="J147" s="88"/>
      <c r="K147" s="89"/>
      <c r="L147" s="38"/>
      <c r="M147" s="38"/>
      <c r="N147" s="38"/>
      <c r="O147" s="38"/>
      <c r="P147" s="38"/>
      <c r="Q147" s="38"/>
      <c r="R147" s="55">
        <f t="shared" si="24"/>
        <v>0</v>
      </c>
      <c r="S147" s="55"/>
      <c r="T147" s="55"/>
      <c r="U147" s="117"/>
      <c r="V147" s="38"/>
      <c r="W147" s="38"/>
      <c r="X147" s="38"/>
      <c r="Y147" s="38"/>
      <c r="Z147" s="38"/>
      <c r="AA147" s="38"/>
      <c r="AB147" s="25">
        <f t="shared" si="27"/>
        <v>0</v>
      </c>
      <c r="AC147" s="88"/>
      <c r="AD147" s="88"/>
      <c r="AE147" s="89"/>
      <c r="AF147" s="38"/>
      <c r="AG147" s="38"/>
      <c r="AH147" s="38"/>
      <c r="AI147" s="38"/>
      <c r="AJ147" s="38"/>
      <c r="AK147" s="38"/>
      <c r="AL147" s="55">
        <f t="shared" si="25"/>
        <v>0</v>
      </c>
      <c r="AM147" s="55"/>
      <c r="AN147" s="55"/>
      <c r="AO147" s="67"/>
    </row>
    <row r="148" spans="1:41" ht="11.45" customHeight="1" x14ac:dyDescent="0.2">
      <c r="A148" s="66"/>
      <c r="B148" s="97" t="s">
        <v>55</v>
      </c>
      <c r="C148" s="97"/>
      <c r="D148" s="97"/>
      <c r="E148" s="97"/>
      <c r="F148" s="97"/>
      <c r="G148" s="97"/>
      <c r="H148" s="97"/>
      <c r="I148" s="39">
        <f>INT(SUM(H138:H147,R138:T147,AL138:AN147)/30)</f>
        <v>0</v>
      </c>
      <c r="J148" s="40"/>
      <c r="K148" s="41"/>
      <c r="L148" s="97" t="s">
        <v>3</v>
      </c>
      <c r="M148" s="97"/>
      <c r="N148" s="131">
        <f>I148*0.05</f>
        <v>0</v>
      </c>
      <c r="O148" s="131"/>
      <c r="P148" s="131"/>
      <c r="Q148" s="131"/>
      <c r="R148" s="98"/>
      <c r="S148" s="99"/>
      <c r="T148" s="100"/>
      <c r="U148" s="117"/>
      <c r="V148" s="90" t="s">
        <v>59</v>
      </c>
      <c r="W148" s="111"/>
      <c r="X148" s="111"/>
      <c r="Y148" s="111"/>
      <c r="Z148" s="111"/>
      <c r="AA148" s="111"/>
      <c r="AB148" s="91"/>
      <c r="AC148" s="39">
        <f>INT(SUM(AB138:AB147,AL138:AN147,)/30)</f>
        <v>0</v>
      </c>
      <c r="AD148" s="40"/>
      <c r="AE148" s="41"/>
      <c r="AF148" s="90" t="s">
        <v>3</v>
      </c>
      <c r="AG148" s="91"/>
      <c r="AH148" s="131">
        <f>AC148*0.05</f>
        <v>0</v>
      </c>
      <c r="AI148" s="131"/>
      <c r="AJ148" s="131"/>
      <c r="AK148" s="131"/>
      <c r="AL148" s="98"/>
      <c r="AM148" s="99"/>
      <c r="AN148" s="100"/>
      <c r="AO148" s="67"/>
    </row>
    <row r="149" spans="1:41" ht="11.45" customHeight="1" x14ac:dyDescent="0.2">
      <c r="A149" s="66"/>
      <c r="B149" s="97" t="s">
        <v>57</v>
      </c>
      <c r="C149" s="97"/>
      <c r="D149" s="97"/>
      <c r="E149" s="97"/>
      <c r="F149" s="97"/>
      <c r="G149" s="97"/>
      <c r="H149" s="97"/>
      <c r="I149" s="39">
        <f>SUM(H138:H147,R138:T147,)-I148*30</f>
        <v>0</v>
      </c>
      <c r="J149" s="40"/>
      <c r="K149" s="41"/>
      <c r="L149" s="90" t="s">
        <v>3</v>
      </c>
      <c r="M149" s="91"/>
      <c r="N149" s="131">
        <f>IF(I149&gt;15,0.05,0)</f>
        <v>0</v>
      </c>
      <c r="O149" s="131"/>
      <c r="P149" s="131"/>
      <c r="Q149" s="131"/>
      <c r="R149" s="101"/>
      <c r="S149" s="102"/>
      <c r="T149" s="103"/>
      <c r="U149" s="117"/>
      <c r="V149" s="90" t="s">
        <v>60</v>
      </c>
      <c r="W149" s="111"/>
      <c r="X149" s="111"/>
      <c r="Y149" s="111"/>
      <c r="Z149" s="111"/>
      <c r="AA149" s="111"/>
      <c r="AB149" s="91"/>
      <c r="AC149" s="39">
        <f>SUM(AB138:AB147,AL138:AN147)-AC148*30</f>
        <v>0</v>
      </c>
      <c r="AD149" s="40"/>
      <c r="AE149" s="41"/>
      <c r="AF149" s="90" t="s">
        <v>3</v>
      </c>
      <c r="AG149" s="91"/>
      <c r="AH149" s="131">
        <f>IF(AC149&gt;15,0.05,0)</f>
        <v>0</v>
      </c>
      <c r="AI149" s="131"/>
      <c r="AJ149" s="131"/>
      <c r="AK149" s="131"/>
      <c r="AL149" s="101"/>
      <c r="AM149" s="102"/>
      <c r="AN149" s="103"/>
      <c r="AO149" s="67"/>
    </row>
    <row r="150" spans="1:41" ht="11.45" customHeight="1" x14ac:dyDescent="0.2">
      <c r="A150" s="66"/>
      <c r="B150" s="112" t="s">
        <v>68</v>
      </c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4"/>
      <c r="N150" s="132">
        <f>SUM(N148:O149)</f>
        <v>0</v>
      </c>
      <c r="O150" s="132"/>
      <c r="P150" s="132"/>
      <c r="Q150" s="132"/>
      <c r="R150" s="104"/>
      <c r="S150" s="105"/>
      <c r="T150" s="106"/>
      <c r="U150" s="117"/>
      <c r="V150" s="122" t="s">
        <v>67</v>
      </c>
      <c r="W150" s="123"/>
      <c r="X150" s="123"/>
      <c r="Y150" s="123"/>
      <c r="Z150" s="123"/>
      <c r="AA150" s="123"/>
      <c r="AB150" s="123"/>
      <c r="AC150" s="123"/>
      <c r="AD150" s="123"/>
      <c r="AE150" s="123"/>
      <c r="AF150" s="123"/>
      <c r="AG150" s="124"/>
      <c r="AH150" s="132">
        <f>SUM(AH148:AI149)</f>
        <v>0</v>
      </c>
      <c r="AI150" s="132"/>
      <c r="AJ150" s="132"/>
      <c r="AK150" s="132"/>
      <c r="AL150" s="104"/>
      <c r="AM150" s="105"/>
      <c r="AN150" s="106"/>
      <c r="AO150" s="67"/>
    </row>
    <row r="151" spans="1:41" ht="11.45" customHeight="1" x14ac:dyDescent="0.2">
      <c r="A151" s="66"/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51"/>
      <c r="U151" s="117"/>
      <c r="V151" s="53"/>
      <c r="W151" s="125"/>
      <c r="X151" s="125"/>
      <c r="Y151" s="125"/>
      <c r="Z151" s="125"/>
      <c r="AA151" s="125"/>
      <c r="AB151" s="125"/>
      <c r="AC151" s="125"/>
      <c r="AD151" s="125"/>
      <c r="AE151" s="125"/>
      <c r="AF151" s="125"/>
      <c r="AG151" s="125"/>
      <c r="AH151" s="125"/>
      <c r="AI151" s="125"/>
      <c r="AJ151" s="125"/>
      <c r="AK151" s="125"/>
      <c r="AL151" s="125"/>
      <c r="AM151" s="125"/>
      <c r="AN151" s="125"/>
      <c r="AO151" s="67"/>
    </row>
    <row r="152" spans="1:41" ht="18.600000000000001" customHeight="1" x14ac:dyDescent="0.2">
      <c r="A152" s="66"/>
      <c r="B152" s="54" t="s">
        <v>61</v>
      </c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117"/>
      <c r="V152" s="54" t="s">
        <v>62</v>
      </c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67"/>
    </row>
    <row r="153" spans="1:41" x14ac:dyDescent="0.2">
      <c r="A153" s="66"/>
      <c r="B153" s="56" t="s">
        <v>47</v>
      </c>
      <c r="C153" s="56"/>
      <c r="D153" s="56"/>
      <c r="E153" s="56" t="s">
        <v>48</v>
      </c>
      <c r="F153" s="56"/>
      <c r="G153" s="56"/>
      <c r="H153" s="9" t="s">
        <v>49</v>
      </c>
      <c r="I153" s="84"/>
      <c r="J153" s="84"/>
      <c r="K153" s="85"/>
      <c r="L153" s="56" t="s">
        <v>47</v>
      </c>
      <c r="M153" s="56"/>
      <c r="N153" s="56"/>
      <c r="O153" s="56" t="s">
        <v>48</v>
      </c>
      <c r="P153" s="56"/>
      <c r="Q153" s="56"/>
      <c r="R153" s="56" t="s">
        <v>49</v>
      </c>
      <c r="S153" s="56"/>
      <c r="T153" s="56"/>
      <c r="U153" s="117"/>
      <c r="V153" s="56" t="s">
        <v>47</v>
      </c>
      <c r="W153" s="56"/>
      <c r="X153" s="56"/>
      <c r="Y153" s="56" t="s">
        <v>48</v>
      </c>
      <c r="Z153" s="56"/>
      <c r="AA153" s="56"/>
      <c r="AB153" s="9" t="s">
        <v>49</v>
      </c>
      <c r="AC153" s="84"/>
      <c r="AD153" s="84"/>
      <c r="AE153" s="85"/>
      <c r="AF153" s="56" t="s">
        <v>47</v>
      </c>
      <c r="AG153" s="56"/>
      <c r="AH153" s="56"/>
      <c r="AI153" s="56" t="s">
        <v>48</v>
      </c>
      <c r="AJ153" s="56"/>
      <c r="AK153" s="56"/>
      <c r="AL153" s="56" t="s">
        <v>49</v>
      </c>
      <c r="AM153" s="56"/>
      <c r="AN153" s="56"/>
      <c r="AO153" s="67"/>
    </row>
    <row r="154" spans="1:41" x14ac:dyDescent="0.2">
      <c r="A154" s="66"/>
      <c r="B154" s="38"/>
      <c r="C154" s="38"/>
      <c r="D154" s="38"/>
      <c r="E154" s="38"/>
      <c r="F154" s="38"/>
      <c r="G154" s="38"/>
      <c r="H154" s="25">
        <f>IF(B154=0,0,DAYS360(B154,E154+1))</f>
        <v>0</v>
      </c>
      <c r="I154" s="86"/>
      <c r="J154" s="86"/>
      <c r="K154" s="87"/>
      <c r="L154" s="38"/>
      <c r="M154" s="38"/>
      <c r="N154" s="38"/>
      <c r="O154" s="38"/>
      <c r="P154" s="38"/>
      <c r="Q154" s="38"/>
      <c r="R154" s="126">
        <f t="shared" ref="R154:R163" si="28">IF(I154=0,0,DAYS360(I154,L154+1))</f>
        <v>0</v>
      </c>
      <c r="S154" s="126"/>
      <c r="T154" s="126"/>
      <c r="U154" s="117"/>
      <c r="V154" s="38"/>
      <c r="W154" s="38"/>
      <c r="X154" s="38"/>
      <c r="Y154" s="38"/>
      <c r="Z154" s="38"/>
      <c r="AA154" s="38"/>
      <c r="AB154" s="25">
        <f>IF(V154=0,0,DAYS360(V154,Y154+1))</f>
        <v>0</v>
      </c>
      <c r="AC154" s="86"/>
      <c r="AD154" s="86"/>
      <c r="AE154" s="87"/>
      <c r="AF154" s="38"/>
      <c r="AG154" s="38"/>
      <c r="AH154" s="38"/>
      <c r="AI154" s="38"/>
      <c r="AJ154" s="38"/>
      <c r="AK154" s="38"/>
      <c r="AL154" s="55">
        <f t="shared" ref="AL154:AL163" si="29">IF(AC154=0,0,DAYS360(AC154,AF154+1))</f>
        <v>0</v>
      </c>
      <c r="AM154" s="55"/>
      <c r="AN154" s="55"/>
      <c r="AO154" s="67"/>
    </row>
    <row r="155" spans="1:41" ht="11.45" customHeight="1" x14ac:dyDescent="0.2">
      <c r="A155" s="66"/>
      <c r="B155" s="38"/>
      <c r="C155" s="38"/>
      <c r="D155" s="38"/>
      <c r="E155" s="38"/>
      <c r="F155" s="38"/>
      <c r="G155" s="38"/>
      <c r="H155" s="25">
        <f t="shared" ref="H155:H163" si="30">IF(B155=0,0,DAYS360(B155,E155+1))</f>
        <v>0</v>
      </c>
      <c r="I155" s="86"/>
      <c r="J155" s="86"/>
      <c r="K155" s="87"/>
      <c r="L155" s="38"/>
      <c r="M155" s="38"/>
      <c r="N155" s="38"/>
      <c r="O155" s="38"/>
      <c r="P155" s="38"/>
      <c r="Q155" s="38"/>
      <c r="R155" s="126">
        <f t="shared" si="28"/>
        <v>0</v>
      </c>
      <c r="S155" s="126"/>
      <c r="T155" s="126"/>
      <c r="U155" s="117"/>
      <c r="V155" s="38"/>
      <c r="W155" s="38"/>
      <c r="X155" s="38"/>
      <c r="Y155" s="38"/>
      <c r="Z155" s="38"/>
      <c r="AA155" s="38"/>
      <c r="AB155" s="25">
        <f t="shared" ref="AB155:AB163" si="31">IF(V155=0,0,DAYS360(V155,Y155+1))</f>
        <v>0</v>
      </c>
      <c r="AC155" s="86"/>
      <c r="AD155" s="86"/>
      <c r="AE155" s="87"/>
      <c r="AF155" s="38"/>
      <c r="AG155" s="38"/>
      <c r="AH155" s="38"/>
      <c r="AI155" s="38"/>
      <c r="AJ155" s="38"/>
      <c r="AK155" s="38"/>
      <c r="AL155" s="55">
        <f t="shared" si="29"/>
        <v>0</v>
      </c>
      <c r="AM155" s="55"/>
      <c r="AN155" s="55"/>
      <c r="AO155" s="67"/>
    </row>
    <row r="156" spans="1:41" ht="11.45" customHeight="1" x14ac:dyDescent="0.2">
      <c r="A156" s="66"/>
      <c r="B156" s="38"/>
      <c r="C156" s="38"/>
      <c r="D156" s="38"/>
      <c r="E156" s="38"/>
      <c r="F156" s="38"/>
      <c r="G156" s="38"/>
      <c r="H156" s="25">
        <f t="shared" si="30"/>
        <v>0</v>
      </c>
      <c r="I156" s="86"/>
      <c r="J156" s="86"/>
      <c r="K156" s="87"/>
      <c r="L156" s="38"/>
      <c r="M156" s="38"/>
      <c r="N156" s="38"/>
      <c r="O156" s="38"/>
      <c r="P156" s="38"/>
      <c r="Q156" s="38"/>
      <c r="R156" s="126">
        <f t="shared" si="28"/>
        <v>0</v>
      </c>
      <c r="S156" s="126"/>
      <c r="T156" s="126"/>
      <c r="U156" s="117"/>
      <c r="V156" s="38"/>
      <c r="W156" s="38"/>
      <c r="X156" s="38"/>
      <c r="Y156" s="38"/>
      <c r="Z156" s="38"/>
      <c r="AA156" s="38"/>
      <c r="AB156" s="25">
        <f t="shared" si="31"/>
        <v>0</v>
      </c>
      <c r="AC156" s="86"/>
      <c r="AD156" s="86"/>
      <c r="AE156" s="87"/>
      <c r="AF156" s="38"/>
      <c r="AG156" s="38"/>
      <c r="AH156" s="38"/>
      <c r="AI156" s="38"/>
      <c r="AJ156" s="38"/>
      <c r="AK156" s="38"/>
      <c r="AL156" s="55">
        <f t="shared" si="29"/>
        <v>0</v>
      </c>
      <c r="AM156" s="55"/>
      <c r="AN156" s="55"/>
      <c r="AO156" s="67"/>
    </row>
    <row r="157" spans="1:41" ht="11.45" customHeight="1" x14ac:dyDescent="0.2">
      <c r="A157" s="66"/>
      <c r="B157" s="38"/>
      <c r="C157" s="38"/>
      <c r="D157" s="38"/>
      <c r="E157" s="38"/>
      <c r="F157" s="38"/>
      <c r="G157" s="38"/>
      <c r="H157" s="25">
        <f t="shared" si="30"/>
        <v>0</v>
      </c>
      <c r="I157" s="86"/>
      <c r="J157" s="86"/>
      <c r="K157" s="87"/>
      <c r="L157" s="38"/>
      <c r="M157" s="38"/>
      <c r="N157" s="38"/>
      <c r="O157" s="38"/>
      <c r="P157" s="38"/>
      <c r="Q157" s="38"/>
      <c r="R157" s="126">
        <f t="shared" si="28"/>
        <v>0</v>
      </c>
      <c r="S157" s="126"/>
      <c r="T157" s="126"/>
      <c r="U157" s="117"/>
      <c r="V157" s="38"/>
      <c r="W157" s="38"/>
      <c r="X157" s="38"/>
      <c r="Y157" s="38"/>
      <c r="Z157" s="38"/>
      <c r="AA157" s="38"/>
      <c r="AB157" s="25">
        <f t="shared" si="31"/>
        <v>0</v>
      </c>
      <c r="AC157" s="86"/>
      <c r="AD157" s="86"/>
      <c r="AE157" s="87"/>
      <c r="AF157" s="38"/>
      <c r="AG157" s="38"/>
      <c r="AH157" s="38"/>
      <c r="AI157" s="38"/>
      <c r="AJ157" s="38"/>
      <c r="AK157" s="38"/>
      <c r="AL157" s="55">
        <f t="shared" si="29"/>
        <v>0</v>
      </c>
      <c r="AM157" s="55"/>
      <c r="AN157" s="55"/>
      <c r="AO157" s="67"/>
    </row>
    <row r="158" spans="1:41" ht="11.45" customHeight="1" x14ac:dyDescent="0.2">
      <c r="A158" s="66"/>
      <c r="B158" s="38"/>
      <c r="C158" s="38"/>
      <c r="D158" s="38"/>
      <c r="E158" s="38"/>
      <c r="F158" s="38"/>
      <c r="G158" s="38"/>
      <c r="H158" s="25">
        <f t="shared" si="30"/>
        <v>0</v>
      </c>
      <c r="I158" s="86"/>
      <c r="J158" s="86"/>
      <c r="K158" s="87"/>
      <c r="L158" s="38"/>
      <c r="M158" s="38"/>
      <c r="N158" s="38"/>
      <c r="O158" s="38"/>
      <c r="P158" s="38"/>
      <c r="Q158" s="38"/>
      <c r="R158" s="126">
        <f t="shared" si="28"/>
        <v>0</v>
      </c>
      <c r="S158" s="126"/>
      <c r="T158" s="126"/>
      <c r="U158" s="117"/>
      <c r="V158" s="38"/>
      <c r="W158" s="38"/>
      <c r="X158" s="38"/>
      <c r="Y158" s="38"/>
      <c r="Z158" s="38"/>
      <c r="AA158" s="38"/>
      <c r="AB158" s="25">
        <f t="shared" si="31"/>
        <v>0</v>
      </c>
      <c r="AC158" s="86"/>
      <c r="AD158" s="86"/>
      <c r="AE158" s="87"/>
      <c r="AF158" s="38"/>
      <c r="AG158" s="38"/>
      <c r="AH158" s="38"/>
      <c r="AI158" s="38"/>
      <c r="AJ158" s="38"/>
      <c r="AK158" s="38"/>
      <c r="AL158" s="55">
        <f t="shared" si="29"/>
        <v>0</v>
      </c>
      <c r="AM158" s="55"/>
      <c r="AN158" s="55"/>
      <c r="AO158" s="67"/>
    </row>
    <row r="159" spans="1:41" ht="11.45" customHeight="1" x14ac:dyDescent="0.2">
      <c r="A159" s="66"/>
      <c r="B159" s="38"/>
      <c r="C159" s="38"/>
      <c r="D159" s="38"/>
      <c r="E159" s="38"/>
      <c r="F159" s="38"/>
      <c r="G159" s="38"/>
      <c r="H159" s="25">
        <f t="shared" si="30"/>
        <v>0</v>
      </c>
      <c r="I159" s="86"/>
      <c r="J159" s="86"/>
      <c r="K159" s="87"/>
      <c r="L159" s="38"/>
      <c r="M159" s="38"/>
      <c r="N159" s="38"/>
      <c r="O159" s="38"/>
      <c r="P159" s="38"/>
      <c r="Q159" s="38"/>
      <c r="R159" s="126">
        <f t="shared" si="28"/>
        <v>0</v>
      </c>
      <c r="S159" s="126"/>
      <c r="T159" s="126"/>
      <c r="U159" s="117"/>
      <c r="V159" s="38"/>
      <c r="W159" s="38"/>
      <c r="X159" s="38"/>
      <c r="Y159" s="38"/>
      <c r="Z159" s="38"/>
      <c r="AA159" s="38"/>
      <c r="AB159" s="25">
        <f t="shared" si="31"/>
        <v>0</v>
      </c>
      <c r="AC159" s="86"/>
      <c r="AD159" s="86"/>
      <c r="AE159" s="87"/>
      <c r="AF159" s="38"/>
      <c r="AG159" s="38"/>
      <c r="AH159" s="38"/>
      <c r="AI159" s="38"/>
      <c r="AJ159" s="38"/>
      <c r="AK159" s="38"/>
      <c r="AL159" s="55">
        <f t="shared" si="29"/>
        <v>0</v>
      </c>
      <c r="AM159" s="55"/>
      <c r="AN159" s="55"/>
      <c r="AO159" s="67"/>
    </row>
    <row r="160" spans="1:41" ht="11.45" customHeight="1" x14ac:dyDescent="0.2">
      <c r="A160" s="66"/>
      <c r="B160" s="38"/>
      <c r="C160" s="38"/>
      <c r="D160" s="38"/>
      <c r="E160" s="38"/>
      <c r="F160" s="38"/>
      <c r="G160" s="38"/>
      <c r="H160" s="25">
        <f t="shared" si="30"/>
        <v>0</v>
      </c>
      <c r="I160" s="86"/>
      <c r="J160" s="86"/>
      <c r="K160" s="87"/>
      <c r="L160" s="38"/>
      <c r="M160" s="38"/>
      <c r="N160" s="38"/>
      <c r="O160" s="38"/>
      <c r="P160" s="38"/>
      <c r="Q160" s="38"/>
      <c r="R160" s="126">
        <f t="shared" si="28"/>
        <v>0</v>
      </c>
      <c r="S160" s="126"/>
      <c r="T160" s="126"/>
      <c r="U160" s="117"/>
      <c r="V160" s="38"/>
      <c r="W160" s="38"/>
      <c r="X160" s="38"/>
      <c r="Y160" s="38"/>
      <c r="Z160" s="38"/>
      <c r="AA160" s="38"/>
      <c r="AB160" s="25">
        <f t="shared" si="31"/>
        <v>0</v>
      </c>
      <c r="AC160" s="86"/>
      <c r="AD160" s="86"/>
      <c r="AE160" s="87"/>
      <c r="AF160" s="38"/>
      <c r="AG160" s="38"/>
      <c r="AH160" s="38"/>
      <c r="AI160" s="38"/>
      <c r="AJ160" s="38"/>
      <c r="AK160" s="38"/>
      <c r="AL160" s="55">
        <f t="shared" si="29"/>
        <v>0</v>
      </c>
      <c r="AM160" s="55"/>
      <c r="AN160" s="55"/>
      <c r="AO160" s="67"/>
    </row>
    <row r="161" spans="1:41" ht="11.45" customHeight="1" x14ac:dyDescent="0.2">
      <c r="A161" s="66"/>
      <c r="B161" s="38"/>
      <c r="C161" s="38"/>
      <c r="D161" s="38"/>
      <c r="E161" s="38"/>
      <c r="F161" s="38"/>
      <c r="G161" s="38"/>
      <c r="H161" s="25">
        <f t="shared" si="30"/>
        <v>0</v>
      </c>
      <c r="I161" s="86"/>
      <c r="J161" s="86"/>
      <c r="K161" s="87"/>
      <c r="L161" s="38"/>
      <c r="M161" s="38"/>
      <c r="N161" s="38"/>
      <c r="O161" s="38"/>
      <c r="P161" s="38"/>
      <c r="Q161" s="38"/>
      <c r="R161" s="126">
        <f t="shared" si="28"/>
        <v>0</v>
      </c>
      <c r="S161" s="126"/>
      <c r="T161" s="126"/>
      <c r="U161" s="117"/>
      <c r="V161" s="38"/>
      <c r="W161" s="38"/>
      <c r="X161" s="38"/>
      <c r="Y161" s="38"/>
      <c r="Z161" s="38"/>
      <c r="AA161" s="38"/>
      <c r="AB161" s="25">
        <f t="shared" si="31"/>
        <v>0</v>
      </c>
      <c r="AC161" s="86"/>
      <c r="AD161" s="86"/>
      <c r="AE161" s="87"/>
      <c r="AF161" s="38"/>
      <c r="AG161" s="38"/>
      <c r="AH161" s="38"/>
      <c r="AI161" s="38"/>
      <c r="AJ161" s="38"/>
      <c r="AK161" s="38"/>
      <c r="AL161" s="55">
        <f t="shared" si="29"/>
        <v>0</v>
      </c>
      <c r="AM161" s="55"/>
      <c r="AN161" s="55"/>
      <c r="AO161" s="67"/>
    </row>
    <row r="162" spans="1:41" ht="11.45" customHeight="1" x14ac:dyDescent="0.2">
      <c r="A162" s="66"/>
      <c r="B162" s="38"/>
      <c r="C162" s="38"/>
      <c r="D162" s="38"/>
      <c r="E162" s="38"/>
      <c r="F162" s="38"/>
      <c r="G162" s="38"/>
      <c r="H162" s="25">
        <f t="shared" si="30"/>
        <v>0</v>
      </c>
      <c r="I162" s="86"/>
      <c r="J162" s="86"/>
      <c r="K162" s="87"/>
      <c r="L162" s="38"/>
      <c r="M162" s="38"/>
      <c r="N162" s="38"/>
      <c r="O162" s="38"/>
      <c r="P162" s="38"/>
      <c r="Q162" s="38"/>
      <c r="R162" s="126">
        <f t="shared" si="28"/>
        <v>0</v>
      </c>
      <c r="S162" s="126"/>
      <c r="T162" s="126"/>
      <c r="U162" s="117"/>
      <c r="V162" s="38"/>
      <c r="W162" s="38"/>
      <c r="X162" s="38"/>
      <c r="Y162" s="38"/>
      <c r="Z162" s="38"/>
      <c r="AA162" s="38"/>
      <c r="AB162" s="25">
        <f t="shared" si="31"/>
        <v>0</v>
      </c>
      <c r="AC162" s="86"/>
      <c r="AD162" s="86"/>
      <c r="AE162" s="87"/>
      <c r="AF162" s="38"/>
      <c r="AG162" s="38"/>
      <c r="AH162" s="38"/>
      <c r="AI162" s="38"/>
      <c r="AJ162" s="38"/>
      <c r="AK162" s="38"/>
      <c r="AL162" s="55">
        <f t="shared" si="29"/>
        <v>0</v>
      </c>
      <c r="AM162" s="55"/>
      <c r="AN162" s="55"/>
      <c r="AO162" s="67"/>
    </row>
    <row r="163" spans="1:41" ht="11.45" customHeight="1" x14ac:dyDescent="0.2">
      <c r="A163" s="66"/>
      <c r="B163" s="38"/>
      <c r="C163" s="38"/>
      <c r="D163" s="38"/>
      <c r="E163" s="38"/>
      <c r="F163" s="38"/>
      <c r="G163" s="38"/>
      <c r="H163" s="25">
        <f t="shared" si="30"/>
        <v>0</v>
      </c>
      <c r="I163" s="88"/>
      <c r="J163" s="88"/>
      <c r="K163" s="89"/>
      <c r="L163" s="38"/>
      <c r="M163" s="38"/>
      <c r="N163" s="38"/>
      <c r="O163" s="38"/>
      <c r="P163" s="38"/>
      <c r="Q163" s="38"/>
      <c r="R163" s="126">
        <f t="shared" si="28"/>
        <v>0</v>
      </c>
      <c r="S163" s="126"/>
      <c r="T163" s="126"/>
      <c r="U163" s="117"/>
      <c r="V163" s="38"/>
      <c r="W163" s="38"/>
      <c r="X163" s="38"/>
      <c r="Y163" s="38"/>
      <c r="Z163" s="38"/>
      <c r="AA163" s="38"/>
      <c r="AB163" s="25">
        <f t="shared" si="31"/>
        <v>0</v>
      </c>
      <c r="AC163" s="88"/>
      <c r="AD163" s="88"/>
      <c r="AE163" s="89"/>
      <c r="AF163" s="38"/>
      <c r="AG163" s="38"/>
      <c r="AH163" s="38"/>
      <c r="AI163" s="38"/>
      <c r="AJ163" s="38"/>
      <c r="AK163" s="38"/>
      <c r="AL163" s="55">
        <f t="shared" si="29"/>
        <v>0</v>
      </c>
      <c r="AM163" s="55"/>
      <c r="AN163" s="55"/>
      <c r="AO163" s="67"/>
    </row>
    <row r="164" spans="1:41" ht="11.45" customHeight="1" x14ac:dyDescent="0.2">
      <c r="A164" s="66"/>
      <c r="B164" s="97" t="s">
        <v>63</v>
      </c>
      <c r="C164" s="97"/>
      <c r="D164" s="97"/>
      <c r="E164" s="97"/>
      <c r="F164" s="97"/>
      <c r="G164" s="97"/>
      <c r="H164" s="97"/>
      <c r="I164" s="39">
        <f>INT(SUM(H154:H163,R154:T163,)/30)</f>
        <v>0</v>
      </c>
      <c r="J164" s="40"/>
      <c r="K164" s="41"/>
      <c r="L164" s="97" t="s">
        <v>3</v>
      </c>
      <c r="M164" s="97"/>
      <c r="N164" s="131">
        <f>I164*0.05</f>
        <v>0</v>
      </c>
      <c r="O164" s="131"/>
      <c r="P164" s="131"/>
      <c r="Q164" s="131"/>
      <c r="R164" s="98"/>
      <c r="S164" s="99"/>
      <c r="T164" s="100"/>
      <c r="U164" s="117"/>
      <c r="V164" s="97" t="s">
        <v>65</v>
      </c>
      <c r="W164" s="97"/>
      <c r="X164" s="97"/>
      <c r="Y164" s="97"/>
      <c r="Z164" s="97"/>
      <c r="AA164" s="97"/>
      <c r="AB164" s="97"/>
      <c r="AC164" s="39">
        <f>INT(SUM(AB154:AB163,AL154:AN163,)/30)</f>
        <v>0</v>
      </c>
      <c r="AD164" s="40"/>
      <c r="AE164" s="41"/>
      <c r="AF164" s="97" t="s">
        <v>3</v>
      </c>
      <c r="AG164" s="97"/>
      <c r="AH164" s="131">
        <f>AC164*0.05</f>
        <v>0</v>
      </c>
      <c r="AI164" s="131"/>
      <c r="AJ164" s="131"/>
      <c r="AK164" s="131"/>
      <c r="AL164" s="98"/>
      <c r="AM164" s="99"/>
      <c r="AN164" s="100"/>
      <c r="AO164" s="67"/>
    </row>
    <row r="165" spans="1:41" ht="11.45" customHeight="1" x14ac:dyDescent="0.2">
      <c r="A165" s="66"/>
      <c r="B165" s="97" t="s">
        <v>64</v>
      </c>
      <c r="C165" s="97"/>
      <c r="D165" s="97"/>
      <c r="E165" s="97"/>
      <c r="F165" s="97"/>
      <c r="G165" s="97"/>
      <c r="H165" s="97"/>
      <c r="I165" s="39">
        <f>SUM(H154:H163,R154:T163)-I164*30</f>
        <v>0</v>
      </c>
      <c r="J165" s="40"/>
      <c r="K165" s="41"/>
      <c r="L165" s="90" t="s">
        <v>3</v>
      </c>
      <c r="M165" s="91"/>
      <c r="N165" s="131">
        <f>IF(I165&gt;15,0.05,0)</f>
        <v>0</v>
      </c>
      <c r="O165" s="131"/>
      <c r="P165" s="131"/>
      <c r="Q165" s="131"/>
      <c r="R165" s="101"/>
      <c r="S165" s="102"/>
      <c r="T165" s="103"/>
      <c r="U165" s="117"/>
      <c r="V165" s="97" t="s">
        <v>66</v>
      </c>
      <c r="W165" s="97"/>
      <c r="X165" s="97"/>
      <c r="Y165" s="97"/>
      <c r="Z165" s="97"/>
      <c r="AA165" s="97"/>
      <c r="AB165" s="97"/>
      <c r="AC165" s="39">
        <f>SUM(AB154:AB163,AL154:AN163)-AC164*30</f>
        <v>0</v>
      </c>
      <c r="AD165" s="40"/>
      <c r="AE165" s="41"/>
      <c r="AF165" s="90" t="s">
        <v>3</v>
      </c>
      <c r="AG165" s="91"/>
      <c r="AH165" s="131">
        <f>IF(AC165&gt;15,0.05,0)</f>
        <v>0</v>
      </c>
      <c r="AI165" s="131"/>
      <c r="AJ165" s="131"/>
      <c r="AK165" s="131"/>
      <c r="AL165" s="101"/>
      <c r="AM165" s="102"/>
      <c r="AN165" s="103"/>
      <c r="AO165" s="67"/>
    </row>
    <row r="166" spans="1:41" ht="11.45" customHeight="1" x14ac:dyDescent="0.2">
      <c r="A166" s="66"/>
      <c r="B166" s="112" t="s">
        <v>69</v>
      </c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4"/>
      <c r="N166" s="132">
        <f>SUM(N164:O165)</f>
        <v>0</v>
      </c>
      <c r="O166" s="132"/>
      <c r="P166" s="132"/>
      <c r="Q166" s="132"/>
      <c r="R166" s="104"/>
      <c r="S166" s="105"/>
      <c r="T166" s="106"/>
      <c r="U166" s="117"/>
      <c r="V166" s="112" t="s">
        <v>70</v>
      </c>
      <c r="W166" s="113"/>
      <c r="X166" s="113"/>
      <c r="Y166" s="113"/>
      <c r="Z166" s="113"/>
      <c r="AA166" s="113"/>
      <c r="AB166" s="113"/>
      <c r="AC166" s="113"/>
      <c r="AD166" s="113"/>
      <c r="AE166" s="113"/>
      <c r="AF166" s="113"/>
      <c r="AG166" s="114"/>
      <c r="AH166" s="132">
        <f>SUM(AH164:AI165)</f>
        <v>0</v>
      </c>
      <c r="AI166" s="132"/>
      <c r="AJ166" s="132"/>
      <c r="AK166" s="132"/>
      <c r="AL166" s="104"/>
      <c r="AM166" s="105"/>
      <c r="AN166" s="106"/>
      <c r="AO166" s="67"/>
    </row>
    <row r="167" spans="1:41" ht="11.45" customHeight="1" x14ac:dyDescent="0.2">
      <c r="A167" s="66"/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  <c r="Z167" s="115"/>
      <c r="AA167" s="115"/>
      <c r="AB167" s="115"/>
      <c r="AC167" s="115"/>
      <c r="AD167" s="115"/>
      <c r="AE167" s="115"/>
      <c r="AF167" s="115"/>
      <c r="AG167" s="115"/>
      <c r="AH167" s="115"/>
      <c r="AI167" s="115"/>
      <c r="AJ167" s="115"/>
      <c r="AK167" s="115"/>
      <c r="AL167" s="115"/>
      <c r="AM167" s="115"/>
      <c r="AN167" s="115"/>
      <c r="AO167" s="67"/>
    </row>
    <row r="168" spans="1:41" ht="13.9" customHeight="1" x14ac:dyDescent="0.2">
      <c r="A168" s="66"/>
      <c r="B168" s="54" t="s">
        <v>86</v>
      </c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67"/>
    </row>
    <row r="169" spans="1:41" ht="15" customHeight="1" x14ac:dyDescent="0.2">
      <c r="A169" s="66"/>
      <c r="B169" s="133" t="s">
        <v>102</v>
      </c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3"/>
      <c r="T169" s="133"/>
      <c r="U169" s="133"/>
      <c r="V169" s="133"/>
      <c r="W169" s="133"/>
      <c r="X169" s="133"/>
      <c r="Y169" s="133"/>
      <c r="Z169" s="133"/>
      <c r="AA169" s="133"/>
      <c r="AB169" s="133"/>
      <c r="AC169" s="133"/>
      <c r="AD169" s="133"/>
      <c r="AE169" s="133"/>
      <c r="AF169" s="133"/>
      <c r="AG169" s="133"/>
      <c r="AH169" s="133"/>
      <c r="AI169" s="133"/>
      <c r="AJ169" s="133"/>
      <c r="AK169" s="133"/>
      <c r="AL169" s="133"/>
      <c r="AM169" s="133"/>
      <c r="AN169" s="133"/>
      <c r="AO169" s="67"/>
    </row>
    <row r="170" spans="1:41" ht="11.45" customHeight="1" x14ac:dyDescent="0.2">
      <c r="A170" s="66"/>
      <c r="B170" s="51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3"/>
      <c r="AO170" s="67"/>
    </row>
    <row r="171" spans="1:41" ht="18.600000000000001" customHeight="1" x14ac:dyDescent="0.2">
      <c r="A171" s="66"/>
      <c r="B171" s="54" t="s">
        <v>56</v>
      </c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116"/>
      <c r="V171" s="54" t="s">
        <v>56</v>
      </c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67"/>
    </row>
    <row r="172" spans="1:41" x14ac:dyDescent="0.2">
      <c r="A172" s="66"/>
      <c r="B172" s="56" t="s">
        <v>47</v>
      </c>
      <c r="C172" s="56"/>
      <c r="D172" s="56"/>
      <c r="E172" s="56" t="s">
        <v>48</v>
      </c>
      <c r="F172" s="56"/>
      <c r="G172" s="56"/>
      <c r="H172" s="9" t="s">
        <v>49</v>
      </c>
      <c r="I172" s="84"/>
      <c r="J172" s="84"/>
      <c r="K172" s="85"/>
      <c r="L172" s="56" t="s">
        <v>47</v>
      </c>
      <c r="M172" s="56"/>
      <c r="N172" s="56"/>
      <c r="O172" s="56" t="s">
        <v>48</v>
      </c>
      <c r="P172" s="56"/>
      <c r="Q172" s="56"/>
      <c r="R172" s="56" t="s">
        <v>49</v>
      </c>
      <c r="S172" s="56"/>
      <c r="T172" s="56"/>
      <c r="U172" s="117"/>
      <c r="V172" s="56" t="s">
        <v>47</v>
      </c>
      <c r="W172" s="56"/>
      <c r="X172" s="56"/>
      <c r="Y172" s="56" t="s">
        <v>48</v>
      </c>
      <c r="Z172" s="56"/>
      <c r="AA172" s="56"/>
      <c r="AB172" s="9" t="s">
        <v>49</v>
      </c>
      <c r="AC172" s="84"/>
      <c r="AD172" s="84"/>
      <c r="AE172" s="85"/>
      <c r="AF172" s="56" t="s">
        <v>47</v>
      </c>
      <c r="AG172" s="56"/>
      <c r="AH172" s="56"/>
      <c r="AI172" s="56" t="s">
        <v>48</v>
      </c>
      <c r="AJ172" s="56"/>
      <c r="AK172" s="56"/>
      <c r="AL172" s="56" t="s">
        <v>49</v>
      </c>
      <c r="AM172" s="56"/>
      <c r="AN172" s="56"/>
      <c r="AO172" s="67"/>
    </row>
    <row r="173" spans="1:41" x14ac:dyDescent="0.2">
      <c r="A173" s="66"/>
      <c r="B173" s="38"/>
      <c r="C173" s="38"/>
      <c r="D173" s="38"/>
      <c r="E173" s="38"/>
      <c r="F173" s="38"/>
      <c r="G173" s="38"/>
      <c r="H173" s="25">
        <f>IF(B173=0,0,DAYS360(B173,E173+1))</f>
        <v>0</v>
      </c>
      <c r="I173" s="86"/>
      <c r="J173" s="86"/>
      <c r="K173" s="87"/>
      <c r="L173" s="38"/>
      <c r="M173" s="38"/>
      <c r="N173" s="38"/>
      <c r="O173" s="38"/>
      <c r="P173" s="38"/>
      <c r="Q173" s="38"/>
      <c r="R173" s="55">
        <f t="shared" ref="R173:R182" si="32">IF(I173=0,0,DAYS360(I173,L173+1))</f>
        <v>0</v>
      </c>
      <c r="S173" s="55"/>
      <c r="T173" s="55"/>
      <c r="U173" s="117"/>
      <c r="V173" s="38"/>
      <c r="W173" s="38"/>
      <c r="X173" s="38"/>
      <c r="Y173" s="38"/>
      <c r="Z173" s="38"/>
      <c r="AA173" s="38"/>
      <c r="AB173" s="25">
        <f>IF(V173=0,0,DAYS360(V173,Y173+1))</f>
        <v>0</v>
      </c>
      <c r="AC173" s="86"/>
      <c r="AD173" s="86"/>
      <c r="AE173" s="87"/>
      <c r="AF173" s="38"/>
      <c r="AG173" s="38"/>
      <c r="AH173" s="38"/>
      <c r="AI173" s="38"/>
      <c r="AJ173" s="38"/>
      <c r="AK173" s="38"/>
      <c r="AL173" s="55">
        <f t="shared" ref="AL173:AL182" si="33">IF(AC173=0,0,DAYS360(AC173,AF173+1))</f>
        <v>0</v>
      </c>
      <c r="AM173" s="55"/>
      <c r="AN173" s="55"/>
      <c r="AO173" s="67"/>
    </row>
    <row r="174" spans="1:41" ht="11.45" customHeight="1" x14ac:dyDescent="0.2">
      <c r="A174" s="66"/>
      <c r="B174" s="38"/>
      <c r="C174" s="38"/>
      <c r="D174" s="38"/>
      <c r="E174" s="38"/>
      <c r="F174" s="38"/>
      <c r="G174" s="38"/>
      <c r="H174" s="25">
        <f t="shared" ref="H174:H182" si="34">IF(B174=0,0,DAYS360(B174,E174+1))</f>
        <v>0</v>
      </c>
      <c r="I174" s="86"/>
      <c r="J174" s="86"/>
      <c r="K174" s="87"/>
      <c r="L174" s="38"/>
      <c r="M174" s="38"/>
      <c r="N174" s="38"/>
      <c r="O174" s="38"/>
      <c r="P174" s="38"/>
      <c r="Q174" s="38"/>
      <c r="R174" s="55">
        <f t="shared" si="32"/>
        <v>0</v>
      </c>
      <c r="S174" s="55"/>
      <c r="T174" s="55"/>
      <c r="U174" s="117"/>
      <c r="V174" s="38"/>
      <c r="W174" s="38"/>
      <c r="X174" s="38"/>
      <c r="Y174" s="38"/>
      <c r="Z174" s="38"/>
      <c r="AA174" s="38"/>
      <c r="AB174" s="25">
        <f t="shared" ref="AB174:AB182" si="35">IF(V174=0,0,DAYS360(V174,Y174+1))</f>
        <v>0</v>
      </c>
      <c r="AC174" s="86"/>
      <c r="AD174" s="86"/>
      <c r="AE174" s="87"/>
      <c r="AF174" s="38"/>
      <c r="AG174" s="38"/>
      <c r="AH174" s="38"/>
      <c r="AI174" s="38"/>
      <c r="AJ174" s="38"/>
      <c r="AK174" s="38"/>
      <c r="AL174" s="55">
        <f t="shared" si="33"/>
        <v>0</v>
      </c>
      <c r="AM174" s="55"/>
      <c r="AN174" s="55"/>
      <c r="AO174" s="67"/>
    </row>
    <row r="175" spans="1:41" ht="11.45" customHeight="1" x14ac:dyDescent="0.2">
      <c r="A175" s="66"/>
      <c r="B175" s="38"/>
      <c r="C175" s="38"/>
      <c r="D175" s="38"/>
      <c r="E175" s="38"/>
      <c r="F175" s="38"/>
      <c r="G175" s="38"/>
      <c r="H175" s="25">
        <f t="shared" si="34"/>
        <v>0</v>
      </c>
      <c r="I175" s="86"/>
      <c r="J175" s="86"/>
      <c r="K175" s="87"/>
      <c r="L175" s="38"/>
      <c r="M175" s="38"/>
      <c r="N175" s="38"/>
      <c r="O175" s="38"/>
      <c r="P175" s="38"/>
      <c r="Q175" s="38"/>
      <c r="R175" s="55">
        <f t="shared" si="32"/>
        <v>0</v>
      </c>
      <c r="S175" s="55"/>
      <c r="T175" s="55"/>
      <c r="U175" s="117"/>
      <c r="V175" s="38"/>
      <c r="W175" s="38"/>
      <c r="X175" s="38"/>
      <c r="Y175" s="38"/>
      <c r="Z175" s="38"/>
      <c r="AA175" s="38"/>
      <c r="AB175" s="25">
        <f t="shared" si="35"/>
        <v>0</v>
      </c>
      <c r="AC175" s="86"/>
      <c r="AD175" s="86"/>
      <c r="AE175" s="87"/>
      <c r="AF175" s="38"/>
      <c r="AG175" s="38"/>
      <c r="AH175" s="38"/>
      <c r="AI175" s="38"/>
      <c r="AJ175" s="38"/>
      <c r="AK175" s="38"/>
      <c r="AL175" s="55">
        <f t="shared" si="33"/>
        <v>0</v>
      </c>
      <c r="AM175" s="55"/>
      <c r="AN175" s="55"/>
      <c r="AO175" s="67"/>
    </row>
    <row r="176" spans="1:41" ht="11.45" customHeight="1" x14ac:dyDescent="0.2">
      <c r="A176" s="66"/>
      <c r="B176" s="38"/>
      <c r="C176" s="38"/>
      <c r="D176" s="38"/>
      <c r="E176" s="38"/>
      <c r="F176" s="38"/>
      <c r="G176" s="38"/>
      <c r="H176" s="25">
        <f t="shared" si="34"/>
        <v>0</v>
      </c>
      <c r="I176" s="86"/>
      <c r="J176" s="86"/>
      <c r="K176" s="87"/>
      <c r="L176" s="38"/>
      <c r="M176" s="38"/>
      <c r="N176" s="38"/>
      <c r="O176" s="38"/>
      <c r="P176" s="38"/>
      <c r="Q176" s="38"/>
      <c r="R176" s="55">
        <f t="shared" si="32"/>
        <v>0</v>
      </c>
      <c r="S176" s="55"/>
      <c r="T176" s="55"/>
      <c r="U176" s="117"/>
      <c r="V176" s="38"/>
      <c r="W176" s="38"/>
      <c r="X176" s="38"/>
      <c r="Y176" s="38"/>
      <c r="Z176" s="38"/>
      <c r="AA176" s="38"/>
      <c r="AB176" s="25">
        <f t="shared" si="35"/>
        <v>0</v>
      </c>
      <c r="AC176" s="86"/>
      <c r="AD176" s="86"/>
      <c r="AE176" s="87"/>
      <c r="AF176" s="38"/>
      <c r="AG176" s="38"/>
      <c r="AH176" s="38"/>
      <c r="AI176" s="38"/>
      <c r="AJ176" s="38"/>
      <c r="AK176" s="38"/>
      <c r="AL176" s="55">
        <f t="shared" si="33"/>
        <v>0</v>
      </c>
      <c r="AM176" s="55"/>
      <c r="AN176" s="55"/>
      <c r="AO176" s="67"/>
    </row>
    <row r="177" spans="1:41" ht="11.45" customHeight="1" x14ac:dyDescent="0.2">
      <c r="A177" s="66"/>
      <c r="B177" s="38"/>
      <c r="C177" s="38"/>
      <c r="D177" s="38"/>
      <c r="E177" s="38"/>
      <c r="F177" s="38"/>
      <c r="G177" s="38"/>
      <c r="H177" s="25">
        <f t="shared" si="34"/>
        <v>0</v>
      </c>
      <c r="I177" s="86"/>
      <c r="J177" s="86"/>
      <c r="K177" s="87"/>
      <c r="L177" s="38"/>
      <c r="M177" s="38"/>
      <c r="N177" s="38"/>
      <c r="O177" s="38"/>
      <c r="P177" s="38"/>
      <c r="Q177" s="38"/>
      <c r="R177" s="55">
        <f t="shared" si="32"/>
        <v>0</v>
      </c>
      <c r="S177" s="55"/>
      <c r="T177" s="55"/>
      <c r="U177" s="117"/>
      <c r="V177" s="38"/>
      <c r="W177" s="38"/>
      <c r="X177" s="38"/>
      <c r="Y177" s="38"/>
      <c r="Z177" s="38"/>
      <c r="AA177" s="38"/>
      <c r="AB177" s="25">
        <f t="shared" si="35"/>
        <v>0</v>
      </c>
      <c r="AC177" s="86"/>
      <c r="AD177" s="86"/>
      <c r="AE177" s="87"/>
      <c r="AF177" s="38"/>
      <c r="AG177" s="38"/>
      <c r="AH177" s="38"/>
      <c r="AI177" s="38"/>
      <c r="AJ177" s="38"/>
      <c r="AK177" s="38"/>
      <c r="AL177" s="55">
        <f t="shared" si="33"/>
        <v>0</v>
      </c>
      <c r="AM177" s="55"/>
      <c r="AN177" s="55"/>
      <c r="AO177" s="67"/>
    </row>
    <row r="178" spans="1:41" ht="11.45" customHeight="1" x14ac:dyDescent="0.2">
      <c r="A178" s="66"/>
      <c r="B178" s="38"/>
      <c r="C178" s="38"/>
      <c r="D178" s="38"/>
      <c r="E178" s="38"/>
      <c r="F178" s="38"/>
      <c r="G178" s="38"/>
      <c r="H178" s="25">
        <f t="shared" si="34"/>
        <v>0</v>
      </c>
      <c r="I178" s="86"/>
      <c r="J178" s="86"/>
      <c r="K178" s="87"/>
      <c r="L178" s="38"/>
      <c r="M178" s="38"/>
      <c r="N178" s="38"/>
      <c r="O178" s="38"/>
      <c r="P178" s="38"/>
      <c r="Q178" s="38"/>
      <c r="R178" s="55">
        <f t="shared" si="32"/>
        <v>0</v>
      </c>
      <c r="S178" s="55"/>
      <c r="T178" s="55"/>
      <c r="U178" s="117"/>
      <c r="V178" s="38"/>
      <c r="W178" s="38"/>
      <c r="X178" s="38"/>
      <c r="Y178" s="38"/>
      <c r="Z178" s="38"/>
      <c r="AA178" s="38"/>
      <c r="AB178" s="25">
        <f t="shared" si="35"/>
        <v>0</v>
      </c>
      <c r="AC178" s="86"/>
      <c r="AD178" s="86"/>
      <c r="AE178" s="87"/>
      <c r="AF178" s="38"/>
      <c r="AG178" s="38"/>
      <c r="AH178" s="38"/>
      <c r="AI178" s="38"/>
      <c r="AJ178" s="38"/>
      <c r="AK178" s="38"/>
      <c r="AL178" s="55">
        <f t="shared" si="33"/>
        <v>0</v>
      </c>
      <c r="AM178" s="55"/>
      <c r="AN178" s="55"/>
      <c r="AO178" s="67"/>
    </row>
    <row r="179" spans="1:41" ht="11.45" customHeight="1" x14ac:dyDescent="0.2">
      <c r="A179" s="66"/>
      <c r="B179" s="38"/>
      <c r="C179" s="38"/>
      <c r="D179" s="38"/>
      <c r="E179" s="38"/>
      <c r="F179" s="38"/>
      <c r="G179" s="38"/>
      <c r="H179" s="25">
        <f t="shared" si="34"/>
        <v>0</v>
      </c>
      <c r="I179" s="86"/>
      <c r="J179" s="86"/>
      <c r="K179" s="87"/>
      <c r="L179" s="38"/>
      <c r="M179" s="38"/>
      <c r="N179" s="38"/>
      <c r="O179" s="38"/>
      <c r="P179" s="38"/>
      <c r="Q179" s="38"/>
      <c r="R179" s="55">
        <f t="shared" si="32"/>
        <v>0</v>
      </c>
      <c r="S179" s="55"/>
      <c r="T179" s="55"/>
      <c r="U179" s="117"/>
      <c r="V179" s="38"/>
      <c r="W179" s="38"/>
      <c r="X179" s="38"/>
      <c r="Y179" s="38"/>
      <c r="Z179" s="38"/>
      <c r="AA179" s="38"/>
      <c r="AB179" s="25">
        <f t="shared" si="35"/>
        <v>0</v>
      </c>
      <c r="AC179" s="86"/>
      <c r="AD179" s="86"/>
      <c r="AE179" s="87"/>
      <c r="AF179" s="38"/>
      <c r="AG179" s="38"/>
      <c r="AH179" s="38"/>
      <c r="AI179" s="38"/>
      <c r="AJ179" s="38"/>
      <c r="AK179" s="38"/>
      <c r="AL179" s="55">
        <f t="shared" si="33"/>
        <v>0</v>
      </c>
      <c r="AM179" s="55"/>
      <c r="AN179" s="55"/>
      <c r="AO179" s="67"/>
    </row>
    <row r="180" spans="1:41" ht="11.45" customHeight="1" x14ac:dyDescent="0.2">
      <c r="A180" s="66"/>
      <c r="B180" s="38"/>
      <c r="C180" s="38"/>
      <c r="D180" s="38"/>
      <c r="E180" s="38"/>
      <c r="F180" s="38"/>
      <c r="G180" s="38"/>
      <c r="H180" s="25">
        <f t="shared" si="34"/>
        <v>0</v>
      </c>
      <c r="I180" s="86"/>
      <c r="J180" s="86"/>
      <c r="K180" s="87"/>
      <c r="L180" s="38"/>
      <c r="M180" s="38"/>
      <c r="N180" s="38"/>
      <c r="O180" s="38"/>
      <c r="P180" s="38"/>
      <c r="Q180" s="38"/>
      <c r="R180" s="55">
        <f t="shared" si="32"/>
        <v>0</v>
      </c>
      <c r="S180" s="55"/>
      <c r="T180" s="55"/>
      <c r="U180" s="117"/>
      <c r="V180" s="38"/>
      <c r="W180" s="38"/>
      <c r="X180" s="38"/>
      <c r="Y180" s="38"/>
      <c r="Z180" s="38"/>
      <c r="AA180" s="38"/>
      <c r="AB180" s="25">
        <f t="shared" si="35"/>
        <v>0</v>
      </c>
      <c r="AC180" s="86"/>
      <c r="AD180" s="86"/>
      <c r="AE180" s="87"/>
      <c r="AF180" s="38"/>
      <c r="AG180" s="38"/>
      <c r="AH180" s="38"/>
      <c r="AI180" s="38"/>
      <c r="AJ180" s="38"/>
      <c r="AK180" s="38"/>
      <c r="AL180" s="55">
        <f t="shared" si="33"/>
        <v>0</v>
      </c>
      <c r="AM180" s="55"/>
      <c r="AN180" s="55"/>
      <c r="AO180" s="67"/>
    </row>
    <row r="181" spans="1:41" ht="11.45" customHeight="1" x14ac:dyDescent="0.2">
      <c r="A181" s="66"/>
      <c r="B181" s="38"/>
      <c r="C181" s="38"/>
      <c r="D181" s="38"/>
      <c r="E181" s="38"/>
      <c r="F181" s="38"/>
      <c r="G181" s="38"/>
      <c r="H181" s="25">
        <f t="shared" si="34"/>
        <v>0</v>
      </c>
      <c r="I181" s="86"/>
      <c r="J181" s="86"/>
      <c r="K181" s="87"/>
      <c r="L181" s="38"/>
      <c r="M181" s="38"/>
      <c r="N181" s="38"/>
      <c r="O181" s="38"/>
      <c r="P181" s="38"/>
      <c r="Q181" s="38"/>
      <c r="R181" s="55">
        <f t="shared" si="32"/>
        <v>0</v>
      </c>
      <c r="S181" s="55"/>
      <c r="T181" s="55"/>
      <c r="U181" s="117"/>
      <c r="V181" s="38"/>
      <c r="W181" s="38"/>
      <c r="X181" s="38"/>
      <c r="Y181" s="38"/>
      <c r="Z181" s="38"/>
      <c r="AA181" s="38"/>
      <c r="AB181" s="25">
        <f t="shared" si="35"/>
        <v>0</v>
      </c>
      <c r="AC181" s="86"/>
      <c r="AD181" s="86"/>
      <c r="AE181" s="87"/>
      <c r="AF181" s="38"/>
      <c r="AG181" s="38"/>
      <c r="AH181" s="38"/>
      <c r="AI181" s="38"/>
      <c r="AJ181" s="38"/>
      <c r="AK181" s="38"/>
      <c r="AL181" s="55">
        <f t="shared" si="33"/>
        <v>0</v>
      </c>
      <c r="AM181" s="55"/>
      <c r="AN181" s="55"/>
      <c r="AO181" s="67"/>
    </row>
    <row r="182" spans="1:41" ht="11.45" customHeight="1" x14ac:dyDescent="0.2">
      <c r="A182" s="66"/>
      <c r="B182" s="38"/>
      <c r="C182" s="38"/>
      <c r="D182" s="38"/>
      <c r="E182" s="38"/>
      <c r="F182" s="38"/>
      <c r="G182" s="38"/>
      <c r="H182" s="25">
        <f t="shared" si="34"/>
        <v>0</v>
      </c>
      <c r="I182" s="88"/>
      <c r="J182" s="88"/>
      <c r="K182" s="89"/>
      <c r="L182" s="38"/>
      <c r="M182" s="38"/>
      <c r="N182" s="38"/>
      <c r="O182" s="38"/>
      <c r="P182" s="38"/>
      <c r="Q182" s="38"/>
      <c r="R182" s="55">
        <f t="shared" si="32"/>
        <v>0</v>
      </c>
      <c r="S182" s="55"/>
      <c r="T182" s="55"/>
      <c r="U182" s="117"/>
      <c r="V182" s="38"/>
      <c r="W182" s="38"/>
      <c r="X182" s="38"/>
      <c r="Y182" s="38"/>
      <c r="Z182" s="38"/>
      <c r="AA182" s="38"/>
      <c r="AB182" s="25">
        <f t="shared" si="35"/>
        <v>0</v>
      </c>
      <c r="AC182" s="88"/>
      <c r="AD182" s="88"/>
      <c r="AE182" s="89"/>
      <c r="AF182" s="38"/>
      <c r="AG182" s="38"/>
      <c r="AH182" s="38"/>
      <c r="AI182" s="38"/>
      <c r="AJ182" s="38"/>
      <c r="AK182" s="38"/>
      <c r="AL182" s="55">
        <f t="shared" si="33"/>
        <v>0</v>
      </c>
      <c r="AM182" s="55"/>
      <c r="AN182" s="55"/>
      <c r="AO182" s="67"/>
    </row>
    <row r="183" spans="1:41" ht="11.45" customHeight="1" x14ac:dyDescent="0.2">
      <c r="A183" s="66"/>
      <c r="B183" s="97" t="s">
        <v>55</v>
      </c>
      <c r="C183" s="97"/>
      <c r="D183" s="97"/>
      <c r="E183" s="97"/>
      <c r="F183" s="97"/>
      <c r="G183" s="97"/>
      <c r="H183" s="97"/>
      <c r="I183" s="39">
        <f>INT(SUM(H173:H182,R173:T182,AL173:AN182)/30)</f>
        <v>0</v>
      </c>
      <c r="J183" s="40"/>
      <c r="K183" s="41"/>
      <c r="L183" s="97" t="s">
        <v>3</v>
      </c>
      <c r="M183" s="97"/>
      <c r="N183" s="92">
        <f>I183*0.05</f>
        <v>0</v>
      </c>
      <c r="O183" s="92"/>
      <c r="P183" s="92"/>
      <c r="Q183" s="92"/>
      <c r="R183" s="98"/>
      <c r="S183" s="99"/>
      <c r="T183" s="100"/>
      <c r="U183" s="117"/>
      <c r="V183" s="90" t="s">
        <v>59</v>
      </c>
      <c r="W183" s="111"/>
      <c r="X183" s="111"/>
      <c r="Y183" s="111"/>
      <c r="Z183" s="111"/>
      <c r="AA183" s="111"/>
      <c r="AB183" s="91"/>
      <c r="AC183" s="39">
        <f>INT(SUM(AB173:AB182,AL173:AN182,)/30)</f>
        <v>0</v>
      </c>
      <c r="AD183" s="40"/>
      <c r="AE183" s="41"/>
      <c r="AF183" s="90" t="s">
        <v>3</v>
      </c>
      <c r="AG183" s="91"/>
      <c r="AH183" s="92">
        <f>AC183*0.05</f>
        <v>0</v>
      </c>
      <c r="AI183" s="92"/>
      <c r="AJ183" s="92"/>
      <c r="AK183" s="92"/>
      <c r="AL183" s="98"/>
      <c r="AM183" s="99"/>
      <c r="AN183" s="100"/>
      <c r="AO183" s="67"/>
    </row>
    <row r="184" spans="1:41" ht="11.45" customHeight="1" x14ac:dyDescent="0.2">
      <c r="A184" s="66"/>
      <c r="B184" s="97" t="s">
        <v>57</v>
      </c>
      <c r="C184" s="97"/>
      <c r="D184" s="97"/>
      <c r="E184" s="97"/>
      <c r="F184" s="97"/>
      <c r="G184" s="97"/>
      <c r="H184" s="97"/>
      <c r="I184" s="39">
        <f>SUM(H173:H182,R173:T182,)-I183*30</f>
        <v>0</v>
      </c>
      <c r="J184" s="40"/>
      <c r="K184" s="41"/>
      <c r="L184" s="90" t="s">
        <v>3</v>
      </c>
      <c r="M184" s="91"/>
      <c r="N184" s="92">
        <f>IF(I184&gt;15,0.05,0)</f>
        <v>0</v>
      </c>
      <c r="O184" s="92"/>
      <c r="P184" s="92"/>
      <c r="Q184" s="92"/>
      <c r="R184" s="101"/>
      <c r="S184" s="102"/>
      <c r="T184" s="103"/>
      <c r="U184" s="117"/>
      <c r="V184" s="90" t="s">
        <v>60</v>
      </c>
      <c r="W184" s="111"/>
      <c r="X184" s="111"/>
      <c r="Y184" s="111"/>
      <c r="Z184" s="111"/>
      <c r="AA184" s="111"/>
      <c r="AB184" s="91"/>
      <c r="AC184" s="39">
        <f>SUM(AB173:AB182,AL173:AN182)-AC183*30</f>
        <v>0</v>
      </c>
      <c r="AD184" s="40"/>
      <c r="AE184" s="41"/>
      <c r="AF184" s="90" t="s">
        <v>3</v>
      </c>
      <c r="AG184" s="91"/>
      <c r="AH184" s="92">
        <f>IF(AC184&gt;15,0.05,0)</f>
        <v>0</v>
      </c>
      <c r="AI184" s="92"/>
      <c r="AJ184" s="92"/>
      <c r="AK184" s="92"/>
      <c r="AL184" s="101"/>
      <c r="AM184" s="102"/>
      <c r="AN184" s="103"/>
      <c r="AO184" s="67"/>
    </row>
    <row r="185" spans="1:41" ht="11.45" customHeight="1" x14ac:dyDescent="0.2">
      <c r="A185" s="66"/>
      <c r="B185" s="112" t="s">
        <v>68</v>
      </c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4"/>
      <c r="N185" s="121">
        <f>SUM(N183:O184)</f>
        <v>0</v>
      </c>
      <c r="O185" s="121"/>
      <c r="P185" s="121"/>
      <c r="Q185" s="121"/>
      <c r="R185" s="104"/>
      <c r="S185" s="105"/>
      <c r="T185" s="106"/>
      <c r="U185" s="117"/>
      <c r="V185" s="122" t="s">
        <v>67</v>
      </c>
      <c r="W185" s="123"/>
      <c r="X185" s="123"/>
      <c r="Y185" s="123"/>
      <c r="Z185" s="123"/>
      <c r="AA185" s="123"/>
      <c r="AB185" s="123"/>
      <c r="AC185" s="123"/>
      <c r="AD185" s="123"/>
      <c r="AE185" s="123"/>
      <c r="AF185" s="123"/>
      <c r="AG185" s="124"/>
      <c r="AH185" s="121">
        <f>SUM(AH183:AI184)</f>
        <v>0</v>
      </c>
      <c r="AI185" s="121"/>
      <c r="AJ185" s="121"/>
      <c r="AK185" s="121"/>
      <c r="AL185" s="104"/>
      <c r="AM185" s="105"/>
      <c r="AN185" s="106"/>
      <c r="AO185" s="67"/>
    </row>
    <row r="186" spans="1:41" ht="11.45" customHeight="1" x14ac:dyDescent="0.2">
      <c r="A186" s="66"/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51"/>
      <c r="U186" s="117"/>
      <c r="V186" s="53"/>
      <c r="W186" s="125"/>
      <c r="X186" s="125"/>
      <c r="Y186" s="125"/>
      <c r="Z186" s="125"/>
      <c r="AA186" s="125"/>
      <c r="AB186" s="125"/>
      <c r="AC186" s="125"/>
      <c r="AD186" s="125"/>
      <c r="AE186" s="125"/>
      <c r="AF186" s="125"/>
      <c r="AG186" s="125"/>
      <c r="AH186" s="125"/>
      <c r="AI186" s="125"/>
      <c r="AJ186" s="125"/>
      <c r="AK186" s="125"/>
      <c r="AL186" s="125"/>
      <c r="AM186" s="125"/>
      <c r="AN186" s="125"/>
      <c r="AO186" s="67"/>
    </row>
    <row r="187" spans="1:41" ht="18.600000000000001" customHeight="1" x14ac:dyDescent="0.2">
      <c r="A187" s="66"/>
      <c r="B187" s="54" t="s">
        <v>61</v>
      </c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117"/>
      <c r="V187" s="54" t="s">
        <v>62</v>
      </c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67"/>
    </row>
    <row r="188" spans="1:41" x14ac:dyDescent="0.2">
      <c r="A188" s="66"/>
      <c r="B188" s="56" t="s">
        <v>47</v>
      </c>
      <c r="C188" s="56"/>
      <c r="D188" s="56"/>
      <c r="E188" s="56" t="s">
        <v>48</v>
      </c>
      <c r="F188" s="56"/>
      <c r="G188" s="56"/>
      <c r="H188" s="9" t="s">
        <v>49</v>
      </c>
      <c r="I188" s="84"/>
      <c r="J188" s="84"/>
      <c r="K188" s="85"/>
      <c r="L188" s="56" t="s">
        <v>47</v>
      </c>
      <c r="M188" s="56"/>
      <c r="N188" s="56"/>
      <c r="O188" s="56" t="s">
        <v>48</v>
      </c>
      <c r="P188" s="56"/>
      <c r="Q188" s="56"/>
      <c r="R188" s="56" t="s">
        <v>49</v>
      </c>
      <c r="S188" s="56"/>
      <c r="T188" s="56"/>
      <c r="U188" s="117"/>
      <c r="V188" s="56" t="s">
        <v>47</v>
      </c>
      <c r="W188" s="56"/>
      <c r="X188" s="56"/>
      <c r="Y188" s="56" t="s">
        <v>48</v>
      </c>
      <c r="Z188" s="56"/>
      <c r="AA188" s="56"/>
      <c r="AB188" s="9" t="s">
        <v>49</v>
      </c>
      <c r="AC188" s="84"/>
      <c r="AD188" s="84"/>
      <c r="AE188" s="85"/>
      <c r="AF188" s="56" t="s">
        <v>47</v>
      </c>
      <c r="AG188" s="56"/>
      <c r="AH188" s="56"/>
      <c r="AI188" s="56" t="s">
        <v>48</v>
      </c>
      <c r="AJ188" s="56"/>
      <c r="AK188" s="56"/>
      <c r="AL188" s="56" t="s">
        <v>49</v>
      </c>
      <c r="AM188" s="56"/>
      <c r="AN188" s="56"/>
      <c r="AO188" s="67"/>
    </row>
    <row r="189" spans="1:41" x14ac:dyDescent="0.2">
      <c r="A189" s="66"/>
      <c r="B189" s="38"/>
      <c r="C189" s="38"/>
      <c r="D189" s="38"/>
      <c r="E189" s="38"/>
      <c r="F189" s="38"/>
      <c r="G189" s="38"/>
      <c r="H189" s="25">
        <f>IF(B189=0,0,DAYS360(B189,E189+1))</f>
        <v>0</v>
      </c>
      <c r="I189" s="86"/>
      <c r="J189" s="86"/>
      <c r="K189" s="87"/>
      <c r="L189" s="38"/>
      <c r="M189" s="38"/>
      <c r="N189" s="38"/>
      <c r="O189" s="38"/>
      <c r="P189" s="38"/>
      <c r="Q189" s="38"/>
      <c r="R189" s="126">
        <f t="shared" ref="R189:R198" si="36">IF(I189=0,0,DAYS360(I189,L189+1))</f>
        <v>0</v>
      </c>
      <c r="S189" s="126"/>
      <c r="T189" s="126"/>
      <c r="U189" s="117"/>
      <c r="V189" s="38"/>
      <c r="W189" s="38"/>
      <c r="X189" s="38"/>
      <c r="Y189" s="38"/>
      <c r="Z189" s="38"/>
      <c r="AA189" s="38"/>
      <c r="AB189" s="25">
        <f>IF(V189=0,0,DAYS360(V189,Y189+1))</f>
        <v>0</v>
      </c>
      <c r="AC189" s="86"/>
      <c r="AD189" s="86"/>
      <c r="AE189" s="87"/>
      <c r="AF189" s="38"/>
      <c r="AG189" s="38"/>
      <c r="AH189" s="38"/>
      <c r="AI189" s="38"/>
      <c r="AJ189" s="38"/>
      <c r="AK189" s="38"/>
      <c r="AL189" s="55">
        <f t="shared" ref="AL189:AL198" si="37">IF(AC189=0,0,DAYS360(AC189,AF189+1))</f>
        <v>0</v>
      </c>
      <c r="AM189" s="55"/>
      <c r="AN189" s="55"/>
      <c r="AO189" s="67"/>
    </row>
    <row r="190" spans="1:41" ht="11.45" customHeight="1" x14ac:dyDescent="0.2">
      <c r="A190" s="66"/>
      <c r="B190" s="38"/>
      <c r="C190" s="38"/>
      <c r="D190" s="38"/>
      <c r="E190" s="38"/>
      <c r="F190" s="38"/>
      <c r="G190" s="38"/>
      <c r="H190" s="25">
        <f t="shared" ref="H190:H198" si="38">IF(B190=0,0,DAYS360(B190,E190+1))</f>
        <v>0</v>
      </c>
      <c r="I190" s="86"/>
      <c r="J190" s="86"/>
      <c r="K190" s="87"/>
      <c r="L190" s="38"/>
      <c r="M190" s="38"/>
      <c r="N190" s="38"/>
      <c r="O190" s="38"/>
      <c r="P190" s="38"/>
      <c r="Q190" s="38"/>
      <c r="R190" s="126">
        <f t="shared" si="36"/>
        <v>0</v>
      </c>
      <c r="S190" s="126"/>
      <c r="T190" s="126"/>
      <c r="U190" s="117"/>
      <c r="V190" s="38"/>
      <c r="W190" s="38"/>
      <c r="X190" s="38"/>
      <c r="Y190" s="38"/>
      <c r="Z190" s="38"/>
      <c r="AA190" s="38"/>
      <c r="AB190" s="25">
        <f t="shared" ref="AB190:AB198" si="39">IF(V190=0,0,DAYS360(V190,Y190+1))</f>
        <v>0</v>
      </c>
      <c r="AC190" s="86"/>
      <c r="AD190" s="86"/>
      <c r="AE190" s="87"/>
      <c r="AF190" s="38"/>
      <c r="AG190" s="38"/>
      <c r="AH190" s="38"/>
      <c r="AI190" s="38"/>
      <c r="AJ190" s="38"/>
      <c r="AK190" s="38"/>
      <c r="AL190" s="55">
        <f t="shared" si="37"/>
        <v>0</v>
      </c>
      <c r="AM190" s="55"/>
      <c r="AN190" s="55"/>
      <c r="AO190" s="67"/>
    </row>
    <row r="191" spans="1:41" ht="11.45" customHeight="1" x14ac:dyDescent="0.2">
      <c r="A191" s="66"/>
      <c r="B191" s="38"/>
      <c r="C191" s="38"/>
      <c r="D191" s="38"/>
      <c r="E191" s="38"/>
      <c r="F191" s="38"/>
      <c r="G191" s="38"/>
      <c r="H191" s="25">
        <f t="shared" si="38"/>
        <v>0</v>
      </c>
      <c r="I191" s="86"/>
      <c r="J191" s="86"/>
      <c r="K191" s="87"/>
      <c r="L191" s="38"/>
      <c r="M191" s="38"/>
      <c r="N191" s="38"/>
      <c r="O191" s="38"/>
      <c r="P191" s="38"/>
      <c r="Q191" s="38"/>
      <c r="R191" s="126">
        <f t="shared" si="36"/>
        <v>0</v>
      </c>
      <c r="S191" s="126"/>
      <c r="T191" s="126"/>
      <c r="U191" s="117"/>
      <c r="V191" s="38"/>
      <c r="W191" s="38"/>
      <c r="X191" s="38"/>
      <c r="Y191" s="38"/>
      <c r="Z191" s="38"/>
      <c r="AA191" s="38"/>
      <c r="AB191" s="25">
        <f t="shared" si="39"/>
        <v>0</v>
      </c>
      <c r="AC191" s="86"/>
      <c r="AD191" s="86"/>
      <c r="AE191" s="87"/>
      <c r="AF191" s="38"/>
      <c r="AG191" s="38"/>
      <c r="AH191" s="38"/>
      <c r="AI191" s="38"/>
      <c r="AJ191" s="38"/>
      <c r="AK191" s="38"/>
      <c r="AL191" s="55">
        <f t="shared" si="37"/>
        <v>0</v>
      </c>
      <c r="AM191" s="55"/>
      <c r="AN191" s="55"/>
      <c r="AO191" s="67"/>
    </row>
    <row r="192" spans="1:41" ht="11.45" customHeight="1" x14ac:dyDescent="0.2">
      <c r="A192" s="66"/>
      <c r="B192" s="38"/>
      <c r="C192" s="38"/>
      <c r="D192" s="38"/>
      <c r="E192" s="38"/>
      <c r="F192" s="38"/>
      <c r="G192" s="38"/>
      <c r="H192" s="25">
        <f t="shared" si="38"/>
        <v>0</v>
      </c>
      <c r="I192" s="86"/>
      <c r="J192" s="86"/>
      <c r="K192" s="87"/>
      <c r="L192" s="38"/>
      <c r="M192" s="38"/>
      <c r="N192" s="38"/>
      <c r="O192" s="38"/>
      <c r="P192" s="38"/>
      <c r="Q192" s="38"/>
      <c r="R192" s="126">
        <f t="shared" si="36"/>
        <v>0</v>
      </c>
      <c r="S192" s="126"/>
      <c r="T192" s="126"/>
      <c r="U192" s="117"/>
      <c r="V192" s="38"/>
      <c r="W192" s="38"/>
      <c r="X192" s="38"/>
      <c r="Y192" s="38"/>
      <c r="Z192" s="38"/>
      <c r="AA192" s="38"/>
      <c r="AB192" s="25">
        <f t="shared" si="39"/>
        <v>0</v>
      </c>
      <c r="AC192" s="86"/>
      <c r="AD192" s="86"/>
      <c r="AE192" s="87"/>
      <c r="AF192" s="38"/>
      <c r="AG192" s="38"/>
      <c r="AH192" s="38"/>
      <c r="AI192" s="38"/>
      <c r="AJ192" s="38"/>
      <c r="AK192" s="38"/>
      <c r="AL192" s="55">
        <f t="shared" si="37"/>
        <v>0</v>
      </c>
      <c r="AM192" s="55"/>
      <c r="AN192" s="55"/>
      <c r="AO192" s="67"/>
    </row>
    <row r="193" spans="1:41" ht="11.45" customHeight="1" x14ac:dyDescent="0.2">
      <c r="A193" s="66"/>
      <c r="B193" s="38"/>
      <c r="C193" s="38"/>
      <c r="D193" s="38"/>
      <c r="E193" s="38"/>
      <c r="F193" s="38"/>
      <c r="G193" s="38"/>
      <c r="H193" s="25">
        <f t="shared" si="38"/>
        <v>0</v>
      </c>
      <c r="I193" s="86"/>
      <c r="J193" s="86"/>
      <c r="K193" s="87"/>
      <c r="L193" s="38"/>
      <c r="M193" s="38"/>
      <c r="N193" s="38"/>
      <c r="O193" s="38"/>
      <c r="P193" s="38"/>
      <c r="Q193" s="38"/>
      <c r="R193" s="126">
        <f t="shared" si="36"/>
        <v>0</v>
      </c>
      <c r="S193" s="126"/>
      <c r="T193" s="126"/>
      <c r="U193" s="117"/>
      <c r="V193" s="38"/>
      <c r="W193" s="38"/>
      <c r="X193" s="38"/>
      <c r="Y193" s="38"/>
      <c r="Z193" s="38"/>
      <c r="AA193" s="38"/>
      <c r="AB193" s="25">
        <f t="shared" si="39"/>
        <v>0</v>
      </c>
      <c r="AC193" s="86"/>
      <c r="AD193" s="86"/>
      <c r="AE193" s="87"/>
      <c r="AF193" s="38"/>
      <c r="AG193" s="38"/>
      <c r="AH193" s="38"/>
      <c r="AI193" s="38"/>
      <c r="AJ193" s="38"/>
      <c r="AK193" s="38"/>
      <c r="AL193" s="55">
        <f t="shared" si="37"/>
        <v>0</v>
      </c>
      <c r="AM193" s="55"/>
      <c r="AN193" s="55"/>
      <c r="AO193" s="67"/>
    </row>
    <row r="194" spans="1:41" ht="11.45" customHeight="1" x14ac:dyDescent="0.2">
      <c r="A194" s="66"/>
      <c r="B194" s="38"/>
      <c r="C194" s="38"/>
      <c r="D194" s="38"/>
      <c r="E194" s="38"/>
      <c r="F194" s="38"/>
      <c r="G194" s="38"/>
      <c r="H194" s="25">
        <f t="shared" si="38"/>
        <v>0</v>
      </c>
      <c r="I194" s="86"/>
      <c r="J194" s="86"/>
      <c r="K194" s="87"/>
      <c r="L194" s="38"/>
      <c r="M194" s="38"/>
      <c r="N194" s="38"/>
      <c r="O194" s="38"/>
      <c r="P194" s="38"/>
      <c r="Q194" s="38"/>
      <c r="R194" s="126">
        <f t="shared" si="36"/>
        <v>0</v>
      </c>
      <c r="S194" s="126"/>
      <c r="T194" s="126"/>
      <c r="U194" s="117"/>
      <c r="V194" s="38"/>
      <c r="W194" s="38"/>
      <c r="X194" s="38"/>
      <c r="Y194" s="38"/>
      <c r="Z194" s="38"/>
      <c r="AA194" s="38"/>
      <c r="AB194" s="25">
        <f t="shared" si="39"/>
        <v>0</v>
      </c>
      <c r="AC194" s="86"/>
      <c r="AD194" s="86"/>
      <c r="AE194" s="87"/>
      <c r="AF194" s="38"/>
      <c r="AG194" s="38"/>
      <c r="AH194" s="38"/>
      <c r="AI194" s="38"/>
      <c r="AJ194" s="38"/>
      <c r="AK194" s="38"/>
      <c r="AL194" s="55">
        <f t="shared" si="37"/>
        <v>0</v>
      </c>
      <c r="AM194" s="55"/>
      <c r="AN194" s="55"/>
      <c r="AO194" s="67"/>
    </row>
    <row r="195" spans="1:41" ht="11.45" customHeight="1" x14ac:dyDescent="0.2">
      <c r="A195" s="66"/>
      <c r="B195" s="38"/>
      <c r="C195" s="38"/>
      <c r="D195" s="38"/>
      <c r="E195" s="38"/>
      <c r="F195" s="38"/>
      <c r="G195" s="38"/>
      <c r="H195" s="25">
        <f t="shared" si="38"/>
        <v>0</v>
      </c>
      <c r="I195" s="86"/>
      <c r="J195" s="86"/>
      <c r="K195" s="87"/>
      <c r="L195" s="38"/>
      <c r="M195" s="38"/>
      <c r="N195" s="38"/>
      <c r="O195" s="38"/>
      <c r="P195" s="38"/>
      <c r="Q195" s="38"/>
      <c r="R195" s="126">
        <f t="shared" si="36"/>
        <v>0</v>
      </c>
      <c r="S195" s="126"/>
      <c r="T195" s="126"/>
      <c r="U195" s="117"/>
      <c r="V195" s="38"/>
      <c r="W195" s="38"/>
      <c r="X195" s="38"/>
      <c r="Y195" s="38"/>
      <c r="Z195" s="38"/>
      <c r="AA195" s="38"/>
      <c r="AB195" s="25">
        <f t="shared" si="39"/>
        <v>0</v>
      </c>
      <c r="AC195" s="86"/>
      <c r="AD195" s="86"/>
      <c r="AE195" s="87"/>
      <c r="AF195" s="38"/>
      <c r="AG195" s="38"/>
      <c r="AH195" s="38"/>
      <c r="AI195" s="38"/>
      <c r="AJ195" s="38"/>
      <c r="AK195" s="38"/>
      <c r="AL195" s="55">
        <f t="shared" si="37"/>
        <v>0</v>
      </c>
      <c r="AM195" s="55"/>
      <c r="AN195" s="55"/>
      <c r="AO195" s="67"/>
    </row>
    <row r="196" spans="1:41" ht="11.45" customHeight="1" x14ac:dyDescent="0.2">
      <c r="A196" s="66"/>
      <c r="B196" s="38"/>
      <c r="C196" s="38"/>
      <c r="D196" s="38"/>
      <c r="E196" s="38"/>
      <c r="F196" s="38"/>
      <c r="G196" s="38"/>
      <c r="H196" s="25">
        <f t="shared" si="38"/>
        <v>0</v>
      </c>
      <c r="I196" s="86"/>
      <c r="J196" s="86"/>
      <c r="K196" s="87"/>
      <c r="L196" s="38"/>
      <c r="M196" s="38"/>
      <c r="N196" s="38"/>
      <c r="O196" s="38"/>
      <c r="P196" s="38"/>
      <c r="Q196" s="38"/>
      <c r="R196" s="126">
        <f t="shared" si="36"/>
        <v>0</v>
      </c>
      <c r="S196" s="126"/>
      <c r="T196" s="126"/>
      <c r="U196" s="117"/>
      <c r="V196" s="38"/>
      <c r="W196" s="38"/>
      <c r="X196" s="38"/>
      <c r="Y196" s="38"/>
      <c r="Z196" s="38"/>
      <c r="AA196" s="38"/>
      <c r="AB196" s="25">
        <f t="shared" si="39"/>
        <v>0</v>
      </c>
      <c r="AC196" s="86"/>
      <c r="AD196" s="86"/>
      <c r="AE196" s="87"/>
      <c r="AF196" s="38"/>
      <c r="AG196" s="38"/>
      <c r="AH196" s="38"/>
      <c r="AI196" s="38"/>
      <c r="AJ196" s="38"/>
      <c r="AK196" s="38"/>
      <c r="AL196" s="55">
        <f t="shared" si="37"/>
        <v>0</v>
      </c>
      <c r="AM196" s="55"/>
      <c r="AN196" s="55"/>
      <c r="AO196" s="67"/>
    </row>
    <row r="197" spans="1:41" ht="11.45" customHeight="1" x14ac:dyDescent="0.2">
      <c r="A197" s="66"/>
      <c r="B197" s="38"/>
      <c r="C197" s="38"/>
      <c r="D197" s="38"/>
      <c r="E197" s="38"/>
      <c r="F197" s="38"/>
      <c r="G197" s="38"/>
      <c r="H197" s="25">
        <f t="shared" si="38"/>
        <v>0</v>
      </c>
      <c r="I197" s="86"/>
      <c r="J197" s="86"/>
      <c r="K197" s="87"/>
      <c r="L197" s="38"/>
      <c r="M197" s="38"/>
      <c r="N197" s="38"/>
      <c r="O197" s="38"/>
      <c r="P197" s="38"/>
      <c r="Q197" s="38"/>
      <c r="R197" s="126">
        <f t="shared" si="36"/>
        <v>0</v>
      </c>
      <c r="S197" s="126"/>
      <c r="T197" s="126"/>
      <c r="U197" s="117"/>
      <c r="V197" s="38"/>
      <c r="W197" s="38"/>
      <c r="X197" s="38"/>
      <c r="Y197" s="38"/>
      <c r="Z197" s="38"/>
      <c r="AA197" s="38"/>
      <c r="AB197" s="25">
        <f t="shared" si="39"/>
        <v>0</v>
      </c>
      <c r="AC197" s="86"/>
      <c r="AD197" s="86"/>
      <c r="AE197" s="87"/>
      <c r="AF197" s="38"/>
      <c r="AG197" s="38"/>
      <c r="AH197" s="38"/>
      <c r="AI197" s="38"/>
      <c r="AJ197" s="38"/>
      <c r="AK197" s="38"/>
      <c r="AL197" s="55">
        <f t="shared" si="37"/>
        <v>0</v>
      </c>
      <c r="AM197" s="55"/>
      <c r="AN197" s="55"/>
      <c r="AO197" s="67"/>
    </row>
    <row r="198" spans="1:41" ht="11.45" customHeight="1" x14ac:dyDescent="0.2">
      <c r="A198" s="66"/>
      <c r="B198" s="38"/>
      <c r="C198" s="38"/>
      <c r="D198" s="38"/>
      <c r="E198" s="38"/>
      <c r="F198" s="38"/>
      <c r="G198" s="38"/>
      <c r="H198" s="25">
        <f t="shared" si="38"/>
        <v>0</v>
      </c>
      <c r="I198" s="88"/>
      <c r="J198" s="88"/>
      <c r="K198" s="89"/>
      <c r="L198" s="38"/>
      <c r="M198" s="38"/>
      <c r="N198" s="38"/>
      <c r="O198" s="38"/>
      <c r="P198" s="38"/>
      <c r="Q198" s="38"/>
      <c r="R198" s="126">
        <f t="shared" si="36"/>
        <v>0</v>
      </c>
      <c r="S198" s="126"/>
      <c r="T198" s="126"/>
      <c r="U198" s="117"/>
      <c r="V198" s="38"/>
      <c r="W198" s="38"/>
      <c r="X198" s="38"/>
      <c r="Y198" s="38"/>
      <c r="Z198" s="38"/>
      <c r="AA198" s="38"/>
      <c r="AB198" s="25">
        <f t="shared" si="39"/>
        <v>0</v>
      </c>
      <c r="AC198" s="88"/>
      <c r="AD198" s="88"/>
      <c r="AE198" s="89"/>
      <c r="AF198" s="38"/>
      <c r="AG198" s="38"/>
      <c r="AH198" s="38"/>
      <c r="AI198" s="38"/>
      <c r="AJ198" s="38"/>
      <c r="AK198" s="38"/>
      <c r="AL198" s="55">
        <f t="shared" si="37"/>
        <v>0</v>
      </c>
      <c r="AM198" s="55"/>
      <c r="AN198" s="55"/>
      <c r="AO198" s="67"/>
    </row>
    <row r="199" spans="1:41" ht="11.45" customHeight="1" x14ac:dyDescent="0.2">
      <c r="A199" s="66"/>
      <c r="B199" s="97" t="s">
        <v>63</v>
      </c>
      <c r="C199" s="97"/>
      <c r="D199" s="97"/>
      <c r="E199" s="97"/>
      <c r="F199" s="97"/>
      <c r="G199" s="97"/>
      <c r="H199" s="97"/>
      <c r="I199" s="39">
        <f>INT(SUM(H189:H198,R189:T198,)/30)</f>
        <v>0</v>
      </c>
      <c r="J199" s="40"/>
      <c r="K199" s="41"/>
      <c r="L199" s="97" t="s">
        <v>3</v>
      </c>
      <c r="M199" s="97"/>
      <c r="N199" s="92">
        <f>I199*0.05</f>
        <v>0</v>
      </c>
      <c r="O199" s="92"/>
      <c r="P199" s="92"/>
      <c r="Q199" s="92"/>
      <c r="R199" s="98"/>
      <c r="S199" s="99"/>
      <c r="T199" s="100"/>
      <c r="U199" s="117"/>
      <c r="V199" s="97" t="s">
        <v>65</v>
      </c>
      <c r="W199" s="97"/>
      <c r="X199" s="97"/>
      <c r="Y199" s="97"/>
      <c r="Z199" s="97"/>
      <c r="AA199" s="97"/>
      <c r="AB199" s="97"/>
      <c r="AC199" s="39">
        <f>INT(SUM(AB189:AB198,AL189:AN198,)/30)</f>
        <v>0</v>
      </c>
      <c r="AD199" s="40"/>
      <c r="AE199" s="41"/>
      <c r="AF199" s="97" t="s">
        <v>3</v>
      </c>
      <c r="AG199" s="97"/>
      <c r="AH199" s="92">
        <f>AC199*0.05</f>
        <v>0</v>
      </c>
      <c r="AI199" s="92"/>
      <c r="AJ199" s="92"/>
      <c r="AK199" s="92"/>
      <c r="AL199" s="98"/>
      <c r="AM199" s="99"/>
      <c r="AN199" s="100"/>
      <c r="AO199" s="67"/>
    </row>
    <row r="200" spans="1:41" ht="11.45" customHeight="1" x14ac:dyDescent="0.2">
      <c r="A200" s="66"/>
      <c r="B200" s="97" t="s">
        <v>64</v>
      </c>
      <c r="C200" s="97"/>
      <c r="D200" s="97"/>
      <c r="E200" s="97"/>
      <c r="F200" s="97"/>
      <c r="G200" s="97"/>
      <c r="H200" s="97"/>
      <c r="I200" s="39">
        <f>SUM(H189:H198,R189:T198)-I199*30</f>
        <v>0</v>
      </c>
      <c r="J200" s="40"/>
      <c r="K200" s="41"/>
      <c r="L200" s="90" t="s">
        <v>3</v>
      </c>
      <c r="M200" s="91"/>
      <c r="N200" s="92">
        <f>IF(I200&gt;15,0.05,0)</f>
        <v>0</v>
      </c>
      <c r="O200" s="92"/>
      <c r="P200" s="92"/>
      <c r="Q200" s="92"/>
      <c r="R200" s="101"/>
      <c r="S200" s="102"/>
      <c r="T200" s="103"/>
      <c r="U200" s="117"/>
      <c r="V200" s="97" t="s">
        <v>66</v>
      </c>
      <c r="W200" s="97"/>
      <c r="X200" s="97"/>
      <c r="Y200" s="97"/>
      <c r="Z200" s="97"/>
      <c r="AA200" s="97"/>
      <c r="AB200" s="97"/>
      <c r="AC200" s="39">
        <f>SUM(AB189:AB198,AL189:AN198)-AC199*30</f>
        <v>0</v>
      </c>
      <c r="AD200" s="40"/>
      <c r="AE200" s="41"/>
      <c r="AF200" s="90" t="s">
        <v>3</v>
      </c>
      <c r="AG200" s="91"/>
      <c r="AH200" s="92">
        <f>IF(AC200&gt;15,0.05,0)</f>
        <v>0</v>
      </c>
      <c r="AI200" s="92"/>
      <c r="AJ200" s="92"/>
      <c r="AK200" s="92"/>
      <c r="AL200" s="101"/>
      <c r="AM200" s="102"/>
      <c r="AN200" s="103"/>
      <c r="AO200" s="67"/>
    </row>
    <row r="201" spans="1:41" ht="11.45" customHeight="1" x14ac:dyDescent="0.2">
      <c r="A201" s="66"/>
      <c r="B201" s="112" t="s">
        <v>69</v>
      </c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4"/>
      <c r="N201" s="121">
        <f>SUM(N199:O200)</f>
        <v>0</v>
      </c>
      <c r="O201" s="121"/>
      <c r="P201" s="121"/>
      <c r="Q201" s="121"/>
      <c r="R201" s="104"/>
      <c r="S201" s="105"/>
      <c r="T201" s="106"/>
      <c r="U201" s="117"/>
      <c r="V201" s="112" t="s">
        <v>70</v>
      </c>
      <c r="W201" s="113"/>
      <c r="X201" s="113"/>
      <c r="Y201" s="113"/>
      <c r="Z201" s="113"/>
      <c r="AA201" s="113"/>
      <c r="AB201" s="113"/>
      <c r="AC201" s="113"/>
      <c r="AD201" s="113"/>
      <c r="AE201" s="113"/>
      <c r="AF201" s="113"/>
      <c r="AG201" s="114"/>
      <c r="AH201" s="121">
        <f>SUM(AH199:AI200)</f>
        <v>0</v>
      </c>
      <c r="AI201" s="121"/>
      <c r="AJ201" s="121"/>
      <c r="AK201" s="121"/>
      <c r="AL201" s="104"/>
      <c r="AM201" s="105"/>
      <c r="AN201" s="106"/>
      <c r="AO201" s="67"/>
    </row>
    <row r="202" spans="1:41" ht="11.45" customHeight="1" thickBot="1" x14ac:dyDescent="0.25">
      <c r="A202" s="66"/>
      <c r="B202" s="156"/>
      <c r="C202" s="156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  <c r="Q202" s="156"/>
      <c r="R202" s="156"/>
      <c r="S202" s="156"/>
      <c r="T202" s="156"/>
      <c r="U202" s="156"/>
      <c r="V202" s="156"/>
      <c r="W202" s="156"/>
      <c r="X202" s="156"/>
      <c r="Y202" s="156"/>
      <c r="Z202" s="156"/>
      <c r="AA202" s="156"/>
      <c r="AB202" s="156"/>
      <c r="AC202" s="156"/>
      <c r="AD202" s="156"/>
      <c r="AE202" s="156"/>
      <c r="AF202" s="156"/>
      <c r="AG202" s="156"/>
      <c r="AH202" s="156"/>
      <c r="AI202" s="156"/>
      <c r="AJ202" s="156"/>
      <c r="AK202" s="156"/>
      <c r="AL202" s="156"/>
      <c r="AM202" s="156"/>
      <c r="AN202" s="156"/>
      <c r="AO202" s="67"/>
    </row>
    <row r="203" spans="1:41" ht="13.5" thickBot="1" x14ac:dyDescent="0.25">
      <c r="A203" s="57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/>
      <c r="AM203" s="58"/>
      <c r="AN203" s="58"/>
      <c r="AO203" s="59"/>
    </row>
    <row r="204" spans="1:41" ht="21.6" customHeight="1" x14ac:dyDescent="0.2">
      <c r="A204" s="57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 s="58"/>
      <c r="AL204" s="58"/>
      <c r="AM204" s="58"/>
      <c r="AN204" s="58"/>
      <c r="AO204" s="59"/>
    </row>
    <row r="205" spans="1:41" ht="13.15" customHeight="1" x14ac:dyDescent="0.2">
      <c r="A205" s="60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  <c r="AL205" s="61"/>
      <c r="AM205" s="61"/>
      <c r="AN205" s="61"/>
      <c r="AO205" s="62"/>
    </row>
    <row r="206" spans="1:41" ht="13.15" customHeight="1" x14ac:dyDescent="0.2">
      <c r="A206" s="60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  <c r="AK206" s="61"/>
      <c r="AL206" s="61"/>
      <c r="AM206" s="61"/>
      <c r="AN206" s="61"/>
      <c r="AO206" s="62"/>
    </row>
    <row r="207" spans="1:41" ht="13.15" customHeight="1" x14ac:dyDescent="0.2">
      <c r="A207" s="60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  <c r="AK207" s="61"/>
      <c r="AL207" s="61"/>
      <c r="AM207" s="61"/>
      <c r="AN207" s="61"/>
      <c r="AO207" s="62"/>
    </row>
    <row r="208" spans="1:41" ht="13.15" customHeight="1" thickBot="1" x14ac:dyDescent="0.25">
      <c r="A208" s="63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5"/>
    </row>
    <row r="209" spans="1:41" ht="13.15" customHeight="1" x14ac:dyDescent="0.2">
      <c r="A209" s="22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4"/>
    </row>
    <row r="210" spans="1:41" ht="13.15" customHeight="1" thickBot="1" x14ac:dyDescent="0.25">
      <c r="A210" s="22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4"/>
    </row>
    <row r="211" spans="1:41" ht="18.75" thickBot="1" x14ac:dyDescent="0.25">
      <c r="A211" s="157" t="s">
        <v>98</v>
      </c>
      <c r="B211" s="158"/>
      <c r="C211" s="158"/>
      <c r="D211" s="158"/>
      <c r="E211" s="158"/>
      <c r="F211" s="158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  <c r="AD211" s="158"/>
      <c r="AE211" s="158"/>
      <c r="AF211" s="158"/>
      <c r="AG211" s="158"/>
      <c r="AH211" s="158"/>
      <c r="AI211" s="158"/>
      <c r="AJ211" s="158"/>
      <c r="AK211" s="158"/>
      <c r="AL211" s="158"/>
      <c r="AM211" s="158"/>
      <c r="AN211" s="158"/>
      <c r="AO211" s="159"/>
    </row>
    <row r="212" spans="1:41" ht="13.5" thickBot="1" x14ac:dyDescent="0.25">
      <c r="A212" s="15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O212" s="16"/>
    </row>
    <row r="213" spans="1:41" ht="18.75" thickBot="1" x14ac:dyDescent="0.25">
      <c r="A213" s="15"/>
      <c r="B213" s="7"/>
      <c r="C213" s="7"/>
      <c r="D213" s="157" t="s">
        <v>46</v>
      </c>
      <c r="E213" s="158"/>
      <c r="F213" s="158"/>
      <c r="G213" s="158"/>
      <c r="H213" s="158"/>
      <c r="I213" s="158"/>
      <c r="J213" s="158"/>
      <c r="K213" s="158"/>
      <c r="L213" s="159"/>
      <c r="M213" s="160">
        <f>L14</f>
        <v>0</v>
      </c>
      <c r="N213" s="161"/>
      <c r="O213" s="161"/>
      <c r="P213" s="161"/>
      <c r="Q213" s="161"/>
      <c r="R213" s="161"/>
      <c r="S213" s="161"/>
      <c r="T213" s="161"/>
      <c r="U213" s="161"/>
      <c r="V213" s="161"/>
      <c r="W213" s="161"/>
      <c r="X213" s="161"/>
      <c r="Y213" s="161"/>
      <c r="Z213" s="161"/>
      <c r="AA213" s="161"/>
      <c r="AB213" s="161"/>
      <c r="AC213" s="161"/>
      <c r="AD213" s="161"/>
      <c r="AE213" s="161"/>
      <c r="AF213" s="161"/>
      <c r="AG213" s="161"/>
      <c r="AH213" s="161"/>
      <c r="AI213" s="161"/>
      <c r="AJ213" s="161"/>
      <c r="AK213" s="161"/>
      <c r="AL213" s="162"/>
      <c r="AO213" s="16"/>
    </row>
    <row r="214" spans="1:41" ht="13.5" thickBot="1" x14ac:dyDescent="0.25">
      <c r="A214" s="15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O214" s="16"/>
    </row>
    <row r="215" spans="1:41" ht="23.25" x14ac:dyDescent="0.2">
      <c r="A215" s="15"/>
      <c r="B215" s="7"/>
      <c r="C215" s="7"/>
      <c r="D215" s="7"/>
      <c r="E215" s="7"/>
      <c r="F215" s="7"/>
      <c r="G215" s="7"/>
      <c r="H215" s="7"/>
      <c r="I215" s="7"/>
      <c r="J215" s="153" t="s">
        <v>6</v>
      </c>
      <c r="K215" s="154"/>
      <c r="L215" s="154"/>
      <c r="M215" s="154"/>
      <c r="N215" s="154"/>
      <c r="O215" s="154"/>
      <c r="P215" s="154"/>
      <c r="Q215" s="154"/>
      <c r="R215" s="154"/>
      <c r="S215" s="154"/>
      <c r="T215" s="154"/>
      <c r="U215" s="154"/>
      <c r="V215" s="154"/>
      <c r="W215" s="154"/>
      <c r="X215" s="154"/>
      <c r="Y215" s="154"/>
      <c r="Z215" s="154"/>
      <c r="AA215" s="154"/>
      <c r="AB215" s="154"/>
      <c r="AC215" s="155"/>
      <c r="AD215" s="7"/>
      <c r="AE215" s="7"/>
      <c r="AF215" s="7"/>
      <c r="AG215" s="7"/>
      <c r="AH215" s="7"/>
      <c r="AI215" s="7"/>
      <c r="AJ215" s="7"/>
      <c r="AK215" s="7"/>
      <c r="AL215" s="7"/>
      <c r="AO215" s="16"/>
    </row>
    <row r="216" spans="1:41" ht="15.75" x14ac:dyDescent="0.2">
      <c r="A216" s="15"/>
      <c r="B216" s="7"/>
      <c r="C216" s="7"/>
      <c r="D216" s="7"/>
      <c r="E216" s="7"/>
      <c r="F216" s="7"/>
      <c r="G216" s="7"/>
      <c r="H216" s="7"/>
      <c r="I216" s="7"/>
      <c r="J216" s="149" t="s">
        <v>113</v>
      </c>
      <c r="K216" s="150"/>
      <c r="L216" s="150"/>
      <c r="M216" s="150"/>
      <c r="N216" s="150"/>
      <c r="O216" s="150"/>
      <c r="P216" s="150"/>
      <c r="Q216" s="150"/>
      <c r="R216" s="150"/>
      <c r="S216" s="150"/>
      <c r="T216" s="150"/>
      <c r="U216" s="150"/>
      <c r="V216" s="150"/>
      <c r="W216" s="150"/>
      <c r="X216" s="150"/>
      <c r="Y216" s="150"/>
      <c r="Z216" s="150"/>
      <c r="AA216" s="151">
        <f>Z16</f>
        <v>0</v>
      </c>
      <c r="AB216" s="151"/>
      <c r="AC216" s="152"/>
      <c r="AD216" s="7"/>
      <c r="AE216" s="7"/>
      <c r="AF216" s="7"/>
      <c r="AG216" s="7"/>
      <c r="AH216" s="7"/>
      <c r="AI216" s="7"/>
      <c r="AJ216" s="7"/>
      <c r="AK216" s="7"/>
      <c r="AL216" s="7"/>
      <c r="AO216" s="16"/>
    </row>
    <row r="217" spans="1:41" x14ac:dyDescent="0.2">
      <c r="A217" s="15"/>
      <c r="B217" s="7"/>
      <c r="C217" s="7"/>
      <c r="D217" s="7"/>
      <c r="E217" s="7"/>
      <c r="F217" s="7"/>
      <c r="G217" s="7"/>
      <c r="H217" s="7"/>
      <c r="I217" s="7"/>
      <c r="J217" s="134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  <c r="Z217" s="135"/>
      <c r="AA217" s="135"/>
      <c r="AB217" s="135"/>
      <c r="AC217" s="136"/>
      <c r="AD217" s="7"/>
      <c r="AE217" s="7"/>
      <c r="AF217" s="7"/>
      <c r="AG217" s="7"/>
      <c r="AH217" s="7"/>
      <c r="AI217" s="7"/>
      <c r="AJ217" s="7"/>
      <c r="AK217" s="7"/>
      <c r="AL217" s="7"/>
      <c r="AO217" s="16"/>
    </row>
    <row r="218" spans="1:41" ht="15.75" x14ac:dyDescent="0.2">
      <c r="A218" s="15"/>
      <c r="B218" s="7"/>
      <c r="C218" s="7"/>
      <c r="D218" s="7"/>
      <c r="E218" s="7"/>
      <c r="F218" s="7"/>
      <c r="G218" s="7"/>
      <c r="H218" s="7"/>
      <c r="I218" s="7"/>
      <c r="J218" s="149" t="s">
        <v>54</v>
      </c>
      <c r="K218" s="150"/>
      <c r="L218" s="150"/>
      <c r="M218" s="150"/>
      <c r="N218" s="150"/>
      <c r="O218" s="150"/>
      <c r="P218" s="150"/>
      <c r="Q218" s="150"/>
      <c r="R218" s="150"/>
      <c r="S218" s="150"/>
      <c r="T218" s="150"/>
      <c r="U218" s="150"/>
      <c r="V218" s="150"/>
      <c r="W218" s="150"/>
      <c r="X218" s="150"/>
      <c r="Y218" s="150"/>
      <c r="Z218" s="150"/>
      <c r="AA218" s="151">
        <f>AL25</f>
        <v>0</v>
      </c>
      <c r="AB218" s="151"/>
      <c r="AC218" s="152"/>
      <c r="AD218" s="7"/>
      <c r="AE218" s="7"/>
      <c r="AF218" s="7"/>
      <c r="AG218" s="7"/>
      <c r="AH218" s="7"/>
      <c r="AI218" s="7"/>
      <c r="AJ218" s="7"/>
      <c r="AK218" s="7"/>
      <c r="AL218" s="7"/>
      <c r="AO218" s="16"/>
    </row>
    <row r="219" spans="1:41" x14ac:dyDescent="0.2">
      <c r="A219" s="15"/>
      <c r="B219" s="7"/>
      <c r="C219" s="7"/>
      <c r="D219" s="7"/>
      <c r="E219" s="7"/>
      <c r="F219" s="7"/>
      <c r="G219" s="7"/>
      <c r="H219" s="7"/>
      <c r="I219" s="7"/>
      <c r="J219" s="134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  <c r="Z219" s="135"/>
      <c r="AA219" s="135"/>
      <c r="AB219" s="135"/>
      <c r="AC219" s="136"/>
      <c r="AD219" s="7"/>
      <c r="AE219" s="7"/>
      <c r="AF219" s="7"/>
      <c r="AG219" s="7"/>
      <c r="AH219" s="7"/>
      <c r="AI219" s="7"/>
      <c r="AJ219" s="7"/>
      <c r="AK219" s="7"/>
      <c r="AL219" s="7"/>
      <c r="AO219" s="16"/>
    </row>
    <row r="220" spans="1:41" ht="13.15" customHeight="1" x14ac:dyDescent="0.2">
      <c r="A220" s="15"/>
      <c r="B220" s="7"/>
      <c r="C220" s="7"/>
      <c r="D220" s="7"/>
      <c r="E220" s="7"/>
      <c r="F220" s="7"/>
      <c r="G220" s="7"/>
      <c r="H220" s="7"/>
      <c r="I220" s="7"/>
      <c r="J220" s="145" t="s">
        <v>87</v>
      </c>
      <c r="K220" s="146"/>
      <c r="L220" s="146"/>
      <c r="M220" s="146"/>
      <c r="N220" s="146"/>
      <c r="O220" s="146"/>
      <c r="P220" s="146"/>
      <c r="Q220" s="146"/>
      <c r="R220" s="146"/>
      <c r="S220" s="146"/>
      <c r="T220" s="146"/>
      <c r="U220" s="146"/>
      <c r="V220" s="146"/>
      <c r="W220" s="146"/>
      <c r="X220" s="146"/>
      <c r="Y220" s="146"/>
      <c r="Z220" s="146"/>
      <c r="AA220" s="147">
        <f>SUM(N45,AH45,N61,AH61)</f>
        <v>0</v>
      </c>
      <c r="AB220" s="147"/>
      <c r="AC220" s="148"/>
      <c r="AD220" s="7"/>
      <c r="AE220" s="7"/>
      <c r="AF220" s="7"/>
      <c r="AG220" s="7"/>
      <c r="AH220" s="7"/>
      <c r="AI220" s="7"/>
      <c r="AJ220" s="7"/>
      <c r="AK220" s="7"/>
      <c r="AL220" s="7"/>
      <c r="AO220" s="16"/>
    </row>
    <row r="221" spans="1:41" ht="13.9" customHeight="1" x14ac:dyDescent="0.2">
      <c r="A221" s="15"/>
      <c r="B221" s="7"/>
      <c r="C221" s="7"/>
      <c r="D221" s="7"/>
      <c r="E221" s="7"/>
      <c r="F221" s="7"/>
      <c r="G221" s="7"/>
      <c r="H221" s="7"/>
      <c r="I221" s="7"/>
      <c r="J221" s="145" t="s">
        <v>77</v>
      </c>
      <c r="K221" s="146"/>
      <c r="L221" s="146"/>
      <c r="M221" s="146"/>
      <c r="N221" s="146"/>
      <c r="O221" s="146"/>
      <c r="P221" s="146"/>
      <c r="Q221" s="146"/>
      <c r="R221" s="146"/>
      <c r="S221" s="146"/>
      <c r="T221" s="146"/>
      <c r="U221" s="146"/>
      <c r="V221" s="146"/>
      <c r="W221" s="146"/>
      <c r="X221" s="146"/>
      <c r="Y221" s="146"/>
      <c r="Z221" s="146"/>
      <c r="AA221" s="147">
        <f>SUM(N80,AH80,N96,AH96)</f>
        <v>0</v>
      </c>
      <c r="AB221" s="147"/>
      <c r="AC221" s="148"/>
      <c r="AD221" s="7"/>
      <c r="AE221" s="7"/>
      <c r="AF221" s="7"/>
      <c r="AG221" s="7"/>
      <c r="AH221" s="7"/>
      <c r="AI221" s="7"/>
      <c r="AJ221" s="7"/>
      <c r="AK221" s="7"/>
      <c r="AL221" s="7"/>
      <c r="AO221" s="16"/>
    </row>
    <row r="222" spans="1:41" x14ac:dyDescent="0.2">
      <c r="A222" s="15"/>
      <c r="B222" s="7"/>
      <c r="C222" s="7"/>
      <c r="D222" s="7"/>
      <c r="E222" s="7"/>
      <c r="F222" s="7"/>
      <c r="G222" s="7"/>
      <c r="H222" s="7"/>
      <c r="I222" s="7"/>
      <c r="J222" s="145" t="s">
        <v>78</v>
      </c>
      <c r="K222" s="146"/>
      <c r="L222" s="146"/>
      <c r="M222" s="146"/>
      <c r="N222" s="146"/>
      <c r="O222" s="146"/>
      <c r="P222" s="146"/>
      <c r="Q222" s="146"/>
      <c r="R222" s="146"/>
      <c r="S222" s="146"/>
      <c r="T222" s="146"/>
      <c r="U222" s="146"/>
      <c r="V222" s="146"/>
      <c r="W222" s="146"/>
      <c r="X222" s="146"/>
      <c r="Y222" s="146"/>
      <c r="Z222" s="146"/>
      <c r="AA222" s="147">
        <f>SUM(N115,AH115,N131,AH131)</f>
        <v>0</v>
      </c>
      <c r="AB222" s="147"/>
      <c r="AC222" s="148"/>
      <c r="AD222" s="7"/>
      <c r="AE222" s="7"/>
      <c r="AF222" s="7"/>
      <c r="AG222" s="7"/>
      <c r="AH222" s="7"/>
      <c r="AI222" s="7"/>
      <c r="AJ222" s="7"/>
      <c r="AK222" s="7"/>
      <c r="AL222" s="7"/>
      <c r="AO222" s="16"/>
    </row>
    <row r="223" spans="1:41" x14ac:dyDescent="0.2">
      <c r="A223" s="15"/>
      <c r="B223" s="7"/>
      <c r="C223" s="7"/>
      <c r="D223" s="7"/>
      <c r="E223" s="7"/>
      <c r="F223" s="7"/>
      <c r="G223" s="7"/>
      <c r="H223" s="7"/>
      <c r="I223" s="7"/>
      <c r="J223" s="145" t="s">
        <v>79</v>
      </c>
      <c r="K223" s="146"/>
      <c r="L223" s="146"/>
      <c r="M223" s="146"/>
      <c r="N223" s="146"/>
      <c r="O223" s="146"/>
      <c r="P223" s="146"/>
      <c r="Q223" s="146"/>
      <c r="R223" s="146"/>
      <c r="S223" s="146"/>
      <c r="T223" s="146"/>
      <c r="U223" s="146"/>
      <c r="V223" s="146"/>
      <c r="W223" s="146"/>
      <c r="X223" s="146"/>
      <c r="Y223" s="146"/>
      <c r="Z223" s="146"/>
      <c r="AA223" s="147">
        <f>SUM(N150,AH150,N166,AH166)</f>
        <v>0</v>
      </c>
      <c r="AB223" s="147"/>
      <c r="AC223" s="148"/>
      <c r="AD223" s="7"/>
      <c r="AE223" s="7"/>
      <c r="AF223" s="7"/>
      <c r="AG223" s="7"/>
      <c r="AH223" s="7"/>
      <c r="AI223" s="7"/>
      <c r="AJ223" s="7"/>
      <c r="AK223" s="7"/>
      <c r="AL223" s="7"/>
      <c r="AO223" s="16"/>
    </row>
    <row r="224" spans="1:41" x14ac:dyDescent="0.2">
      <c r="A224" s="15"/>
      <c r="B224" s="7"/>
      <c r="C224" s="7"/>
      <c r="D224" s="7"/>
      <c r="E224" s="7"/>
      <c r="F224" s="7"/>
      <c r="G224" s="7"/>
      <c r="H224" s="7"/>
      <c r="I224" s="7"/>
      <c r="J224" s="145" t="s">
        <v>80</v>
      </c>
      <c r="K224" s="146"/>
      <c r="L224" s="146"/>
      <c r="M224" s="146"/>
      <c r="N224" s="146"/>
      <c r="O224" s="146"/>
      <c r="P224" s="146"/>
      <c r="Q224" s="146"/>
      <c r="R224" s="146"/>
      <c r="S224" s="146"/>
      <c r="T224" s="146"/>
      <c r="U224" s="146"/>
      <c r="V224" s="146"/>
      <c r="W224" s="146"/>
      <c r="X224" s="146"/>
      <c r="Y224" s="146"/>
      <c r="Z224" s="146"/>
      <c r="AA224" s="147">
        <f>SUM(N185,AH185,N201,AH201)</f>
        <v>0</v>
      </c>
      <c r="AB224" s="147"/>
      <c r="AC224" s="148"/>
      <c r="AD224" s="7"/>
      <c r="AE224" s="7"/>
      <c r="AF224" s="7"/>
      <c r="AG224" s="7"/>
      <c r="AH224" s="7"/>
      <c r="AI224" s="7"/>
      <c r="AJ224" s="7"/>
      <c r="AK224" s="7"/>
      <c r="AL224" s="7"/>
      <c r="AO224" s="16"/>
    </row>
    <row r="225" spans="1:41" ht="15.75" x14ac:dyDescent="0.2">
      <c r="A225" s="15"/>
      <c r="B225" s="7"/>
      <c r="C225" s="7"/>
      <c r="D225" s="7"/>
      <c r="E225" s="7"/>
      <c r="F225" s="7"/>
      <c r="G225" s="7"/>
      <c r="H225" s="7"/>
      <c r="I225" s="7"/>
      <c r="J225" s="149" t="s">
        <v>7</v>
      </c>
      <c r="K225" s="150"/>
      <c r="L225" s="150"/>
      <c r="M225" s="150"/>
      <c r="N225" s="150"/>
      <c r="O225" s="150"/>
      <c r="P225" s="150"/>
      <c r="Q225" s="150"/>
      <c r="R225" s="150"/>
      <c r="S225" s="150"/>
      <c r="T225" s="150"/>
      <c r="U225" s="150"/>
      <c r="V225" s="150"/>
      <c r="W225" s="150"/>
      <c r="X225" s="150"/>
      <c r="Y225" s="150"/>
      <c r="Z225" s="150"/>
      <c r="AA225" s="151">
        <f>SUM(AA220:AC224)</f>
        <v>0</v>
      </c>
      <c r="AB225" s="151"/>
      <c r="AC225" s="152"/>
      <c r="AD225" s="7"/>
      <c r="AE225" s="7"/>
      <c r="AF225" s="7"/>
      <c r="AG225" s="7"/>
      <c r="AH225" s="7"/>
      <c r="AI225" s="7"/>
      <c r="AJ225" s="7"/>
      <c r="AK225" s="7"/>
      <c r="AL225" s="7"/>
      <c r="AO225" s="16"/>
    </row>
    <row r="226" spans="1:41" x14ac:dyDescent="0.2">
      <c r="A226" s="15"/>
      <c r="B226" s="7"/>
      <c r="C226" s="7"/>
      <c r="D226" s="7"/>
      <c r="E226" s="7"/>
      <c r="F226" s="7"/>
      <c r="G226" s="7"/>
      <c r="H226" s="7"/>
      <c r="I226" s="7"/>
      <c r="J226" s="134"/>
      <c r="K226" s="135"/>
      <c r="L226" s="135"/>
      <c r="M226" s="135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  <c r="Z226" s="135"/>
      <c r="AA226" s="135"/>
      <c r="AB226" s="135"/>
      <c r="AC226" s="136"/>
      <c r="AD226" s="7"/>
      <c r="AE226" s="7"/>
      <c r="AF226" s="7"/>
      <c r="AG226" s="7"/>
      <c r="AH226" s="7"/>
      <c r="AI226" s="7"/>
      <c r="AJ226" s="7"/>
      <c r="AK226" s="7"/>
      <c r="AL226" s="7"/>
      <c r="AO226" s="16"/>
    </row>
    <row r="227" spans="1:41" x14ac:dyDescent="0.2">
      <c r="A227" s="15"/>
      <c r="B227" s="7"/>
      <c r="C227" s="7"/>
      <c r="D227" s="7"/>
      <c r="E227" s="7"/>
      <c r="F227" s="7"/>
      <c r="G227" s="7"/>
      <c r="H227" s="7"/>
      <c r="I227" s="7"/>
      <c r="J227" s="137" t="s">
        <v>8</v>
      </c>
      <c r="K227" s="138"/>
      <c r="L227" s="138"/>
      <c r="M227" s="138"/>
      <c r="N227" s="138"/>
      <c r="O227" s="138"/>
      <c r="P227" s="138"/>
      <c r="Q227" s="138"/>
      <c r="R227" s="138"/>
      <c r="S227" s="138"/>
      <c r="T227" s="138"/>
      <c r="U227" s="138"/>
      <c r="V227" s="138"/>
      <c r="W227" s="138"/>
      <c r="X227" s="138"/>
      <c r="Y227" s="138"/>
      <c r="Z227" s="138"/>
      <c r="AA227" s="141">
        <f>SUM(AA216,AA218,AA225,)</f>
        <v>0</v>
      </c>
      <c r="AB227" s="141"/>
      <c r="AC227" s="142"/>
      <c r="AD227" s="7"/>
      <c r="AE227" s="7"/>
      <c r="AF227" s="7"/>
      <c r="AG227" s="7"/>
      <c r="AH227" s="7"/>
      <c r="AI227" s="7"/>
      <c r="AJ227" s="7"/>
      <c r="AK227" s="7"/>
      <c r="AL227" s="7"/>
      <c r="AO227" s="16"/>
    </row>
    <row r="228" spans="1:41" ht="13.15" customHeight="1" thickBot="1" x14ac:dyDescent="0.25">
      <c r="A228" s="15"/>
      <c r="B228" s="7"/>
      <c r="C228" s="7"/>
      <c r="D228" s="7"/>
      <c r="E228" s="7"/>
      <c r="F228" s="7"/>
      <c r="G228" s="7"/>
      <c r="H228" s="7"/>
      <c r="I228" s="7"/>
      <c r="J228" s="139"/>
      <c r="K228" s="140"/>
      <c r="L228" s="140"/>
      <c r="M228" s="140"/>
      <c r="N228" s="140"/>
      <c r="O228" s="140"/>
      <c r="P228" s="140"/>
      <c r="Q228" s="140"/>
      <c r="R228" s="140"/>
      <c r="S228" s="140"/>
      <c r="T228" s="140"/>
      <c r="U228" s="140"/>
      <c r="V228" s="140"/>
      <c r="W228" s="140"/>
      <c r="X228" s="140"/>
      <c r="Y228" s="140"/>
      <c r="Z228" s="140"/>
      <c r="AA228" s="143"/>
      <c r="AB228" s="143"/>
      <c r="AC228" s="144"/>
      <c r="AD228" s="7"/>
      <c r="AE228" s="7"/>
      <c r="AF228" s="7"/>
      <c r="AG228" s="7"/>
      <c r="AH228" s="7"/>
      <c r="AI228" s="7"/>
      <c r="AJ228" s="7"/>
      <c r="AK228" s="7"/>
      <c r="AL228" s="7"/>
      <c r="AO228" s="16"/>
    </row>
    <row r="229" spans="1:41" ht="13.15" customHeight="1" x14ac:dyDescent="0.2">
      <c r="A229" s="15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12"/>
      <c r="S229" s="12"/>
      <c r="T229" s="12"/>
      <c r="U229" s="12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O229" s="16"/>
    </row>
    <row r="230" spans="1:41" ht="13.9" customHeight="1" thickBot="1" x14ac:dyDescent="0.25">
      <c r="A230" s="20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21"/>
      <c r="S230" s="21"/>
      <c r="T230" s="21"/>
      <c r="U230" s="21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34"/>
      <c r="AJ230" s="34" t="s">
        <v>132</v>
      </c>
      <c r="AK230" s="35" t="s">
        <v>133</v>
      </c>
      <c r="AL230" s="17"/>
      <c r="AM230" s="17"/>
      <c r="AN230" s="17"/>
      <c r="AO230" s="18"/>
    </row>
  </sheetData>
  <sheetProtection algorithmName="SHA-512" hashValue="seWD16DlrvZPaSu2iVu1l3mWxgShjCBLas62r02bH+n8bO93lHHM+nAiACUKx6sOfs5XCWEMUcgfNOSLp7g4PQ==" saltValue="2R9kD/3ppNNyz70k5TyzCg==" spinCount="100000" sheet="1" objects="1" scenarios="1" selectLockedCells="1"/>
  <mergeCells count="1483">
    <mergeCell ref="T19:T25"/>
    <mergeCell ref="B8:AN8"/>
    <mergeCell ref="B9:C9"/>
    <mergeCell ref="D9:AN9"/>
    <mergeCell ref="B10:C10"/>
    <mergeCell ref="D10:AN10"/>
    <mergeCell ref="B11:C11"/>
    <mergeCell ref="D11:F11"/>
    <mergeCell ref="G11:H11"/>
    <mergeCell ref="I11:AN11"/>
    <mergeCell ref="B12:C12"/>
    <mergeCell ref="D12:F12"/>
    <mergeCell ref="G12:H12"/>
    <mergeCell ref="I12:AN12"/>
    <mergeCell ref="B13:AN13"/>
    <mergeCell ref="B14:K14"/>
    <mergeCell ref="L14:AN14"/>
    <mergeCell ref="B15:AN15"/>
    <mergeCell ref="B16:Y16"/>
    <mergeCell ref="Z16:AN16"/>
    <mergeCell ref="B17:AN17"/>
    <mergeCell ref="B19:S19"/>
    <mergeCell ref="B20:S20"/>
    <mergeCell ref="B21:J21"/>
    <mergeCell ref="K21:P21"/>
    <mergeCell ref="Q21:S21"/>
    <mergeCell ref="B22:J23"/>
    <mergeCell ref="K22:L23"/>
    <mergeCell ref="M22:N23"/>
    <mergeCell ref="O22:P23"/>
    <mergeCell ref="Q22:S23"/>
    <mergeCell ref="B24:J24"/>
    <mergeCell ref="K24:L24"/>
    <mergeCell ref="M24:N24"/>
    <mergeCell ref="O24:P24"/>
    <mergeCell ref="Q24:S24"/>
    <mergeCell ref="B25:P25"/>
    <mergeCell ref="Q25:S25"/>
    <mergeCell ref="J226:AC226"/>
    <mergeCell ref="J227:Z228"/>
    <mergeCell ref="AA227:AC228"/>
    <mergeCell ref="J223:Z223"/>
    <mergeCell ref="AA223:AC223"/>
    <mergeCell ref="J224:Z224"/>
    <mergeCell ref="AA224:AC224"/>
    <mergeCell ref="J225:Z225"/>
    <mergeCell ref="AA225:AC225"/>
    <mergeCell ref="J219:AC219"/>
    <mergeCell ref="J220:Z220"/>
    <mergeCell ref="AA220:AC220"/>
    <mergeCell ref="J221:Z221"/>
    <mergeCell ref="AA221:AC221"/>
    <mergeCell ref="J222:Z222"/>
    <mergeCell ref="AA222:AC222"/>
    <mergeCell ref="J215:AC215"/>
    <mergeCell ref="J216:Z216"/>
    <mergeCell ref="AA216:AC216"/>
    <mergeCell ref="J217:AC217"/>
    <mergeCell ref="J218:Z218"/>
    <mergeCell ref="AA218:AC218"/>
    <mergeCell ref="B202:AN202"/>
    <mergeCell ref="A203:AO203"/>
    <mergeCell ref="A204:AO208"/>
    <mergeCell ref="A211:AO211"/>
    <mergeCell ref="D213:L213"/>
    <mergeCell ref="M213:AL213"/>
    <mergeCell ref="AF200:AG200"/>
    <mergeCell ref="AH200:AK200"/>
    <mergeCell ref="B201:M201"/>
    <mergeCell ref="N201:Q201"/>
    <mergeCell ref="V201:AG201"/>
    <mergeCell ref="AH201:AK201"/>
    <mergeCell ref="AF199:AG199"/>
    <mergeCell ref="AH199:AK199"/>
    <mergeCell ref="AL199:AN201"/>
    <mergeCell ref="B200:H200"/>
    <mergeCell ref="L200:M200"/>
    <mergeCell ref="N200:Q200"/>
    <mergeCell ref="V200:AB200"/>
    <mergeCell ref="Y198:AA198"/>
    <mergeCell ref="AF198:AH198"/>
    <mergeCell ref="AI198:AK198"/>
    <mergeCell ref="AL198:AN198"/>
    <mergeCell ref="B199:H199"/>
    <mergeCell ref="L199:M199"/>
    <mergeCell ref="N199:Q199"/>
    <mergeCell ref="R199:T201"/>
    <mergeCell ref="V199:AB199"/>
    <mergeCell ref="Y197:AA197"/>
    <mergeCell ref="AF197:AH197"/>
    <mergeCell ref="AI197:AK197"/>
    <mergeCell ref="AL197:AN197"/>
    <mergeCell ref="B198:D198"/>
    <mergeCell ref="E198:G198"/>
    <mergeCell ref="L198:N198"/>
    <mergeCell ref="O198:Q198"/>
    <mergeCell ref="R198:T198"/>
    <mergeCell ref="V198:X198"/>
    <mergeCell ref="I200:K200"/>
    <mergeCell ref="I199:K199"/>
    <mergeCell ref="AC200:AE200"/>
    <mergeCell ref="AC199:AE199"/>
    <mergeCell ref="Y196:AA196"/>
    <mergeCell ref="AF196:AH196"/>
    <mergeCell ref="AI196:AK196"/>
    <mergeCell ref="AL196:AN196"/>
    <mergeCell ref="B197:D197"/>
    <mergeCell ref="E197:G197"/>
    <mergeCell ref="L197:N197"/>
    <mergeCell ref="O197:Q197"/>
    <mergeCell ref="R197:T197"/>
    <mergeCell ref="V197:X197"/>
    <mergeCell ref="Y195:AA195"/>
    <mergeCell ref="AF195:AH195"/>
    <mergeCell ref="AI195:AK195"/>
    <mergeCell ref="AL195:AN195"/>
    <mergeCell ref="B196:D196"/>
    <mergeCell ref="E196:G196"/>
    <mergeCell ref="L196:N196"/>
    <mergeCell ref="O196:Q196"/>
    <mergeCell ref="R196:T196"/>
    <mergeCell ref="V196:X196"/>
    <mergeCell ref="O192:Q192"/>
    <mergeCell ref="R192:T192"/>
    <mergeCell ref="V192:X192"/>
    <mergeCell ref="Y194:AA194"/>
    <mergeCell ref="AF194:AH194"/>
    <mergeCell ref="AI194:AK194"/>
    <mergeCell ref="AL194:AN194"/>
    <mergeCell ref="B195:D195"/>
    <mergeCell ref="E195:G195"/>
    <mergeCell ref="L195:N195"/>
    <mergeCell ref="O195:Q195"/>
    <mergeCell ref="R195:T195"/>
    <mergeCell ref="V195:X195"/>
    <mergeCell ref="Y193:AA193"/>
    <mergeCell ref="AF193:AH193"/>
    <mergeCell ref="AI193:AK193"/>
    <mergeCell ref="AL193:AN193"/>
    <mergeCell ref="B194:D194"/>
    <mergeCell ref="E194:G194"/>
    <mergeCell ref="L194:N194"/>
    <mergeCell ref="O194:Q194"/>
    <mergeCell ref="R194:T194"/>
    <mergeCell ref="V194:X194"/>
    <mergeCell ref="E190:G190"/>
    <mergeCell ref="L190:N190"/>
    <mergeCell ref="O190:Q190"/>
    <mergeCell ref="R190:T190"/>
    <mergeCell ref="V190:X190"/>
    <mergeCell ref="AC188:AE198"/>
    <mergeCell ref="AF188:AH188"/>
    <mergeCell ref="AI188:AK188"/>
    <mergeCell ref="AL188:AN188"/>
    <mergeCell ref="B189:D189"/>
    <mergeCell ref="E189:G189"/>
    <mergeCell ref="L189:N189"/>
    <mergeCell ref="O189:Q189"/>
    <mergeCell ref="R189:T189"/>
    <mergeCell ref="V189:X189"/>
    <mergeCell ref="Y192:AA192"/>
    <mergeCell ref="AF192:AH192"/>
    <mergeCell ref="AI192:AK192"/>
    <mergeCell ref="AL192:AN192"/>
    <mergeCell ref="B193:D193"/>
    <mergeCell ref="E193:G193"/>
    <mergeCell ref="L193:N193"/>
    <mergeCell ref="O193:Q193"/>
    <mergeCell ref="R193:T193"/>
    <mergeCell ref="V193:X193"/>
    <mergeCell ref="Y191:AA191"/>
    <mergeCell ref="AF191:AH191"/>
    <mergeCell ref="AI191:AK191"/>
    <mergeCell ref="AL191:AN191"/>
    <mergeCell ref="B192:D192"/>
    <mergeCell ref="E192:G192"/>
    <mergeCell ref="L192:N192"/>
    <mergeCell ref="B187:T187"/>
    <mergeCell ref="V187:AN187"/>
    <mergeCell ref="B188:D188"/>
    <mergeCell ref="E188:G188"/>
    <mergeCell ref="I188:K198"/>
    <mergeCell ref="L188:N188"/>
    <mergeCell ref="O188:Q188"/>
    <mergeCell ref="R188:T188"/>
    <mergeCell ref="V188:X188"/>
    <mergeCell ref="Y188:AA188"/>
    <mergeCell ref="AH184:AK184"/>
    <mergeCell ref="B185:M185"/>
    <mergeCell ref="N185:Q185"/>
    <mergeCell ref="V185:AG185"/>
    <mergeCell ref="AH185:AK185"/>
    <mergeCell ref="B186:T186"/>
    <mergeCell ref="V186:AN186"/>
    <mergeCell ref="Y190:AA190"/>
    <mergeCell ref="AF190:AH190"/>
    <mergeCell ref="AI190:AK190"/>
    <mergeCell ref="AL190:AN190"/>
    <mergeCell ref="B191:D191"/>
    <mergeCell ref="E191:G191"/>
    <mergeCell ref="L191:N191"/>
    <mergeCell ref="O191:Q191"/>
    <mergeCell ref="R191:T191"/>
    <mergeCell ref="V191:X191"/>
    <mergeCell ref="Y189:AA189"/>
    <mergeCell ref="AF189:AH189"/>
    <mergeCell ref="AI189:AK189"/>
    <mergeCell ref="AL189:AN189"/>
    <mergeCell ref="B190:D190"/>
    <mergeCell ref="AF183:AG183"/>
    <mergeCell ref="AH183:AK183"/>
    <mergeCell ref="AL183:AN185"/>
    <mergeCell ref="B184:H184"/>
    <mergeCell ref="L184:M184"/>
    <mergeCell ref="N184:Q184"/>
    <mergeCell ref="V184:AB184"/>
    <mergeCell ref="AF184:AG184"/>
    <mergeCell ref="AF182:AH182"/>
    <mergeCell ref="AI182:AK182"/>
    <mergeCell ref="AL182:AN182"/>
    <mergeCell ref="B183:H183"/>
    <mergeCell ref="L183:M183"/>
    <mergeCell ref="N183:Q183"/>
    <mergeCell ref="R183:T185"/>
    <mergeCell ref="V183:AB183"/>
    <mergeCell ref="I184:K184"/>
    <mergeCell ref="I183:K183"/>
    <mergeCell ref="AC184:AE184"/>
    <mergeCell ref="AC183:AE183"/>
    <mergeCell ref="AF177:AH177"/>
    <mergeCell ref="AI177:AK177"/>
    <mergeCell ref="AL177:AN177"/>
    <mergeCell ref="B178:D178"/>
    <mergeCell ref="AF181:AH181"/>
    <mergeCell ref="AI181:AK181"/>
    <mergeCell ref="AL181:AN181"/>
    <mergeCell ref="B182:D182"/>
    <mergeCell ref="E182:G182"/>
    <mergeCell ref="L182:N182"/>
    <mergeCell ref="O182:Q182"/>
    <mergeCell ref="R182:T182"/>
    <mergeCell ref="V182:X182"/>
    <mergeCell ref="Y182:AA182"/>
    <mergeCell ref="AF180:AH180"/>
    <mergeCell ref="AI180:AK180"/>
    <mergeCell ref="AL180:AN180"/>
    <mergeCell ref="B181:D181"/>
    <mergeCell ref="E181:G181"/>
    <mergeCell ref="L181:N181"/>
    <mergeCell ref="O181:Q181"/>
    <mergeCell ref="R181:T181"/>
    <mergeCell ref="V181:X181"/>
    <mergeCell ref="Y181:AA181"/>
    <mergeCell ref="I172:K182"/>
    <mergeCell ref="B174:D174"/>
    <mergeCell ref="E174:G174"/>
    <mergeCell ref="L174:N174"/>
    <mergeCell ref="E178:G178"/>
    <mergeCell ref="L178:N178"/>
    <mergeCell ref="O178:Q178"/>
    <mergeCell ref="R178:T178"/>
    <mergeCell ref="O172:Q172"/>
    <mergeCell ref="R172:T172"/>
    <mergeCell ref="V172:X172"/>
    <mergeCell ref="Y172:AA172"/>
    <mergeCell ref="AC172:AE182"/>
    <mergeCell ref="O174:Q174"/>
    <mergeCell ref="R174:T174"/>
    <mergeCell ref="V174:X174"/>
    <mergeCell ref="Y174:AA174"/>
    <mergeCell ref="AF179:AH179"/>
    <mergeCell ref="AI179:AK179"/>
    <mergeCell ref="AL179:AN179"/>
    <mergeCell ref="B180:D180"/>
    <mergeCell ref="E180:G180"/>
    <mergeCell ref="L180:N180"/>
    <mergeCell ref="O180:Q180"/>
    <mergeCell ref="R180:T180"/>
    <mergeCell ref="V180:X180"/>
    <mergeCell ref="Y180:AA180"/>
    <mergeCell ref="AF178:AH178"/>
    <mergeCell ref="AI178:AK178"/>
    <mergeCell ref="AL178:AN178"/>
    <mergeCell ref="B179:D179"/>
    <mergeCell ref="E179:G179"/>
    <mergeCell ref="L179:N179"/>
    <mergeCell ref="O179:Q179"/>
    <mergeCell ref="R179:T179"/>
    <mergeCell ref="V179:X179"/>
    <mergeCell ref="Y179:AA179"/>
    <mergeCell ref="O175:Q175"/>
    <mergeCell ref="R175:T175"/>
    <mergeCell ref="V175:X175"/>
    <mergeCell ref="B167:AN167"/>
    <mergeCell ref="B168:AN168"/>
    <mergeCell ref="B169:AN169"/>
    <mergeCell ref="B170:AN170"/>
    <mergeCell ref="B171:T171"/>
    <mergeCell ref="U171:U201"/>
    <mergeCell ref="V171:AN171"/>
    <mergeCell ref="B172:D172"/>
    <mergeCell ref="E172:G172"/>
    <mergeCell ref="V178:X178"/>
    <mergeCell ref="Y178:AA178"/>
    <mergeCell ref="AF176:AH176"/>
    <mergeCell ref="AI176:AK176"/>
    <mergeCell ref="AL176:AN176"/>
    <mergeCell ref="B177:D177"/>
    <mergeCell ref="E177:G177"/>
    <mergeCell ref="L177:N177"/>
    <mergeCell ref="O177:Q177"/>
    <mergeCell ref="R177:T177"/>
    <mergeCell ref="V177:X177"/>
    <mergeCell ref="Y177:AA177"/>
    <mergeCell ref="AF172:AH172"/>
    <mergeCell ref="AI172:AK172"/>
    <mergeCell ref="AL172:AN172"/>
    <mergeCell ref="B173:D173"/>
    <mergeCell ref="E173:G173"/>
    <mergeCell ref="L173:N173"/>
    <mergeCell ref="O173:Q173"/>
    <mergeCell ref="R173:T173"/>
    <mergeCell ref="V173:X173"/>
    <mergeCell ref="Y173:AA173"/>
    <mergeCell ref="L172:N172"/>
    <mergeCell ref="AF173:AH173"/>
    <mergeCell ref="AI173:AK173"/>
    <mergeCell ref="AL173:AN173"/>
    <mergeCell ref="AF175:AH175"/>
    <mergeCell ref="AI175:AK175"/>
    <mergeCell ref="AL175:AN175"/>
    <mergeCell ref="B176:D176"/>
    <mergeCell ref="E176:G176"/>
    <mergeCell ref="L176:N176"/>
    <mergeCell ref="O176:Q176"/>
    <mergeCell ref="R176:T176"/>
    <mergeCell ref="V176:X176"/>
    <mergeCell ref="Y176:AA176"/>
    <mergeCell ref="AF174:AH174"/>
    <mergeCell ref="AI174:AK174"/>
    <mergeCell ref="AL174:AN174"/>
    <mergeCell ref="B175:D175"/>
    <mergeCell ref="E175:G175"/>
    <mergeCell ref="L175:N175"/>
    <mergeCell ref="Y175:AA175"/>
    <mergeCell ref="Y163:AA163"/>
    <mergeCell ref="AF163:AH163"/>
    <mergeCell ref="AI163:AK163"/>
    <mergeCell ref="AL163:AN163"/>
    <mergeCell ref="B164:H164"/>
    <mergeCell ref="L164:M164"/>
    <mergeCell ref="N164:Q164"/>
    <mergeCell ref="R164:T166"/>
    <mergeCell ref="V164:AB164"/>
    <mergeCell ref="Y162:AA162"/>
    <mergeCell ref="AF162:AH162"/>
    <mergeCell ref="AI162:AK162"/>
    <mergeCell ref="AL162:AN162"/>
    <mergeCell ref="B163:D163"/>
    <mergeCell ref="E163:G163"/>
    <mergeCell ref="L163:N163"/>
    <mergeCell ref="O163:Q163"/>
    <mergeCell ref="R163:T163"/>
    <mergeCell ref="V163:X163"/>
    <mergeCell ref="AF165:AG165"/>
    <mergeCell ref="AH165:AK165"/>
    <mergeCell ref="B166:M166"/>
    <mergeCell ref="N166:Q166"/>
    <mergeCell ref="V166:AG166"/>
    <mergeCell ref="AH166:AK166"/>
    <mergeCell ref="AF164:AG164"/>
    <mergeCell ref="AH164:AK164"/>
    <mergeCell ref="AL164:AN166"/>
    <mergeCell ref="B165:H165"/>
    <mergeCell ref="L165:M165"/>
    <mergeCell ref="N165:Q165"/>
    <mergeCell ref="V165:AB165"/>
    <mergeCell ref="Y161:AA161"/>
    <mergeCell ref="AF161:AH161"/>
    <mergeCell ref="AI161:AK161"/>
    <mergeCell ref="AL161:AN161"/>
    <mergeCell ref="B162:D162"/>
    <mergeCell ref="E162:G162"/>
    <mergeCell ref="L162:N162"/>
    <mergeCell ref="O162:Q162"/>
    <mergeCell ref="R162:T162"/>
    <mergeCell ref="V162:X162"/>
    <mergeCell ref="Y160:AA160"/>
    <mergeCell ref="AF160:AH160"/>
    <mergeCell ref="AI160:AK160"/>
    <mergeCell ref="AL160:AN160"/>
    <mergeCell ref="B161:D161"/>
    <mergeCell ref="E161:G161"/>
    <mergeCell ref="L161:N161"/>
    <mergeCell ref="O161:Q161"/>
    <mergeCell ref="R161:T161"/>
    <mergeCell ref="V161:X161"/>
    <mergeCell ref="V157:X157"/>
    <mergeCell ref="Y159:AA159"/>
    <mergeCell ref="AF159:AH159"/>
    <mergeCell ref="AI159:AK159"/>
    <mergeCell ref="AL159:AN159"/>
    <mergeCell ref="B160:D160"/>
    <mergeCell ref="E160:G160"/>
    <mergeCell ref="L160:N160"/>
    <mergeCell ref="O160:Q160"/>
    <mergeCell ref="R160:T160"/>
    <mergeCell ref="V160:X160"/>
    <mergeCell ref="Y158:AA158"/>
    <mergeCell ref="AF158:AH158"/>
    <mergeCell ref="AI158:AK158"/>
    <mergeCell ref="AL158:AN158"/>
    <mergeCell ref="B159:D159"/>
    <mergeCell ref="E159:G159"/>
    <mergeCell ref="L159:N159"/>
    <mergeCell ref="O159:Q159"/>
    <mergeCell ref="R159:T159"/>
    <mergeCell ref="V159:X159"/>
    <mergeCell ref="O155:Q155"/>
    <mergeCell ref="R155:T155"/>
    <mergeCell ref="V155:X155"/>
    <mergeCell ref="AC153:AE163"/>
    <mergeCell ref="AF153:AH153"/>
    <mergeCell ref="AI153:AK153"/>
    <mergeCell ref="AL153:AN153"/>
    <mergeCell ref="B154:D154"/>
    <mergeCell ref="E154:G154"/>
    <mergeCell ref="L154:N154"/>
    <mergeCell ref="O154:Q154"/>
    <mergeCell ref="R154:T154"/>
    <mergeCell ref="V154:X154"/>
    <mergeCell ref="Y157:AA157"/>
    <mergeCell ref="AF157:AH157"/>
    <mergeCell ref="AI157:AK157"/>
    <mergeCell ref="AL157:AN157"/>
    <mergeCell ref="B158:D158"/>
    <mergeCell ref="E158:G158"/>
    <mergeCell ref="L158:N158"/>
    <mergeCell ref="O158:Q158"/>
    <mergeCell ref="R158:T158"/>
    <mergeCell ref="V158:X158"/>
    <mergeCell ref="Y156:AA156"/>
    <mergeCell ref="AF156:AH156"/>
    <mergeCell ref="AI156:AK156"/>
    <mergeCell ref="AL156:AN156"/>
    <mergeCell ref="B157:D157"/>
    <mergeCell ref="E157:G157"/>
    <mergeCell ref="L157:N157"/>
    <mergeCell ref="O157:Q157"/>
    <mergeCell ref="R157:T157"/>
    <mergeCell ref="B153:D153"/>
    <mergeCell ref="E153:G153"/>
    <mergeCell ref="I153:K163"/>
    <mergeCell ref="L153:N153"/>
    <mergeCell ref="O153:Q153"/>
    <mergeCell ref="R153:T153"/>
    <mergeCell ref="V153:X153"/>
    <mergeCell ref="Y153:AA153"/>
    <mergeCell ref="AH149:AK149"/>
    <mergeCell ref="B150:M150"/>
    <mergeCell ref="N150:Q150"/>
    <mergeCell ref="V150:AG150"/>
    <mergeCell ref="AH150:AK150"/>
    <mergeCell ref="B151:T151"/>
    <mergeCell ref="V151:AN151"/>
    <mergeCell ref="Y155:AA155"/>
    <mergeCell ref="AF155:AH155"/>
    <mergeCell ref="AI155:AK155"/>
    <mergeCell ref="AL155:AN155"/>
    <mergeCell ref="B156:D156"/>
    <mergeCell ref="E156:G156"/>
    <mergeCell ref="L156:N156"/>
    <mergeCell ref="O156:Q156"/>
    <mergeCell ref="R156:T156"/>
    <mergeCell ref="V156:X156"/>
    <mergeCell ref="Y154:AA154"/>
    <mergeCell ref="AF154:AH154"/>
    <mergeCell ref="AI154:AK154"/>
    <mergeCell ref="AL154:AN154"/>
    <mergeCell ref="B155:D155"/>
    <mergeCell ref="E155:G155"/>
    <mergeCell ref="L155:N155"/>
    <mergeCell ref="AF148:AG148"/>
    <mergeCell ref="AH148:AK148"/>
    <mergeCell ref="AL148:AN150"/>
    <mergeCell ref="B149:H149"/>
    <mergeCell ref="L149:M149"/>
    <mergeCell ref="N149:Q149"/>
    <mergeCell ref="V149:AB149"/>
    <mergeCell ref="AF149:AG149"/>
    <mergeCell ref="AF147:AH147"/>
    <mergeCell ref="AI147:AK147"/>
    <mergeCell ref="AL147:AN147"/>
    <mergeCell ref="B148:H148"/>
    <mergeCell ref="L148:M148"/>
    <mergeCell ref="N148:Q148"/>
    <mergeCell ref="R148:T150"/>
    <mergeCell ref="V148:AB148"/>
    <mergeCell ref="B152:T152"/>
    <mergeCell ref="V152:AN152"/>
    <mergeCell ref="AF142:AH142"/>
    <mergeCell ref="AI142:AK142"/>
    <mergeCell ref="AL142:AN142"/>
    <mergeCell ref="B143:D143"/>
    <mergeCell ref="AF146:AH146"/>
    <mergeCell ref="AI146:AK146"/>
    <mergeCell ref="AL146:AN146"/>
    <mergeCell ref="B147:D147"/>
    <mergeCell ref="E147:G147"/>
    <mergeCell ref="L147:N147"/>
    <mergeCell ref="O147:Q147"/>
    <mergeCell ref="R147:T147"/>
    <mergeCell ref="V147:X147"/>
    <mergeCell ref="Y147:AA147"/>
    <mergeCell ref="AF145:AH145"/>
    <mergeCell ref="AI145:AK145"/>
    <mergeCell ref="AL145:AN145"/>
    <mergeCell ref="B146:D146"/>
    <mergeCell ref="E146:G146"/>
    <mergeCell ref="L146:N146"/>
    <mergeCell ref="O146:Q146"/>
    <mergeCell ref="R146:T146"/>
    <mergeCell ref="V146:X146"/>
    <mergeCell ref="Y146:AA146"/>
    <mergeCell ref="I137:K147"/>
    <mergeCell ref="B139:D139"/>
    <mergeCell ref="E139:G139"/>
    <mergeCell ref="L139:N139"/>
    <mergeCell ref="E143:G143"/>
    <mergeCell ref="L143:N143"/>
    <mergeCell ref="O143:Q143"/>
    <mergeCell ref="R143:T143"/>
    <mergeCell ref="O137:Q137"/>
    <mergeCell ref="R137:T137"/>
    <mergeCell ref="V137:X137"/>
    <mergeCell ref="Y137:AA137"/>
    <mergeCell ref="AC137:AE147"/>
    <mergeCell ref="O139:Q139"/>
    <mergeCell ref="R139:T139"/>
    <mergeCell ref="V139:X139"/>
    <mergeCell ref="Y139:AA139"/>
    <mergeCell ref="AF144:AH144"/>
    <mergeCell ref="AI144:AK144"/>
    <mergeCell ref="AL144:AN144"/>
    <mergeCell ref="B145:D145"/>
    <mergeCell ref="E145:G145"/>
    <mergeCell ref="L145:N145"/>
    <mergeCell ref="O145:Q145"/>
    <mergeCell ref="R145:T145"/>
    <mergeCell ref="V145:X145"/>
    <mergeCell ref="Y145:AA145"/>
    <mergeCell ref="AF143:AH143"/>
    <mergeCell ref="AI143:AK143"/>
    <mergeCell ref="AL143:AN143"/>
    <mergeCell ref="B144:D144"/>
    <mergeCell ref="E144:G144"/>
    <mergeCell ref="L144:N144"/>
    <mergeCell ref="O144:Q144"/>
    <mergeCell ref="R144:T144"/>
    <mergeCell ref="V144:X144"/>
    <mergeCell ref="Y144:AA144"/>
    <mergeCell ref="O140:Q140"/>
    <mergeCell ref="R140:T140"/>
    <mergeCell ref="V140:X140"/>
    <mergeCell ref="B132:AN132"/>
    <mergeCell ref="B133:AN133"/>
    <mergeCell ref="B134:AN134"/>
    <mergeCell ref="B135:AN135"/>
    <mergeCell ref="B136:T136"/>
    <mergeCell ref="U136:U166"/>
    <mergeCell ref="V136:AN136"/>
    <mergeCell ref="B137:D137"/>
    <mergeCell ref="E137:G137"/>
    <mergeCell ref="V143:X143"/>
    <mergeCell ref="Y143:AA143"/>
    <mergeCell ref="AF141:AH141"/>
    <mergeCell ref="AI141:AK141"/>
    <mergeCell ref="AL141:AN141"/>
    <mergeCell ref="B142:D142"/>
    <mergeCell ref="E142:G142"/>
    <mergeCell ref="L142:N142"/>
    <mergeCell ref="O142:Q142"/>
    <mergeCell ref="R142:T142"/>
    <mergeCell ref="V142:X142"/>
    <mergeCell ref="Y142:AA142"/>
    <mergeCell ref="AF137:AH137"/>
    <mergeCell ref="AI137:AK137"/>
    <mergeCell ref="AL137:AN137"/>
    <mergeCell ref="B138:D138"/>
    <mergeCell ref="E138:G138"/>
    <mergeCell ref="L138:N138"/>
    <mergeCell ref="O138:Q138"/>
    <mergeCell ref="R138:T138"/>
    <mergeCell ref="V138:X138"/>
    <mergeCell ref="Y138:AA138"/>
    <mergeCell ref="L137:N137"/>
    <mergeCell ref="AF138:AH138"/>
    <mergeCell ref="AI138:AK138"/>
    <mergeCell ref="AL138:AN138"/>
    <mergeCell ref="AF140:AH140"/>
    <mergeCell ref="AI140:AK140"/>
    <mergeCell ref="AL140:AN140"/>
    <mergeCell ref="B141:D141"/>
    <mergeCell ref="E141:G141"/>
    <mergeCell ref="L141:N141"/>
    <mergeCell ref="O141:Q141"/>
    <mergeCell ref="R141:T141"/>
    <mergeCell ref="V141:X141"/>
    <mergeCell ref="Y141:AA141"/>
    <mergeCell ref="AF139:AH139"/>
    <mergeCell ref="AI139:AK139"/>
    <mergeCell ref="AL139:AN139"/>
    <mergeCell ref="B140:D140"/>
    <mergeCell ref="E140:G140"/>
    <mergeCell ref="L140:N140"/>
    <mergeCell ref="Y140:AA140"/>
    <mergeCell ref="Y128:AA128"/>
    <mergeCell ref="AF128:AH128"/>
    <mergeCell ref="AI128:AK128"/>
    <mergeCell ref="AL128:AN128"/>
    <mergeCell ref="B129:H129"/>
    <mergeCell ref="L129:M129"/>
    <mergeCell ref="N129:Q129"/>
    <mergeCell ref="R129:T131"/>
    <mergeCell ref="V129:AB129"/>
    <mergeCell ref="Y127:AA127"/>
    <mergeCell ref="AF127:AH127"/>
    <mergeCell ref="AI127:AK127"/>
    <mergeCell ref="AL127:AN127"/>
    <mergeCell ref="B128:D128"/>
    <mergeCell ref="E128:G128"/>
    <mergeCell ref="L128:N128"/>
    <mergeCell ref="O128:Q128"/>
    <mergeCell ref="R128:T128"/>
    <mergeCell ref="V128:X128"/>
    <mergeCell ref="AF130:AG130"/>
    <mergeCell ref="AH130:AK130"/>
    <mergeCell ref="B131:M131"/>
    <mergeCell ref="N131:Q131"/>
    <mergeCell ref="V131:AG131"/>
    <mergeCell ref="AH131:AK131"/>
    <mergeCell ref="AF129:AG129"/>
    <mergeCell ref="AH129:AK129"/>
    <mergeCell ref="AL129:AN131"/>
    <mergeCell ref="B130:H130"/>
    <mergeCell ref="L130:M130"/>
    <mergeCell ref="N130:Q130"/>
    <mergeCell ref="V130:AB130"/>
    <mergeCell ref="Y126:AA126"/>
    <mergeCell ref="AF126:AH126"/>
    <mergeCell ref="AI126:AK126"/>
    <mergeCell ref="AL126:AN126"/>
    <mergeCell ref="B127:D127"/>
    <mergeCell ref="E127:G127"/>
    <mergeCell ref="L127:N127"/>
    <mergeCell ref="O127:Q127"/>
    <mergeCell ref="R127:T127"/>
    <mergeCell ref="V127:X127"/>
    <mergeCell ref="Y125:AA125"/>
    <mergeCell ref="AF125:AH125"/>
    <mergeCell ref="AI125:AK125"/>
    <mergeCell ref="AL125:AN125"/>
    <mergeCell ref="B126:D126"/>
    <mergeCell ref="E126:G126"/>
    <mergeCell ref="L126:N126"/>
    <mergeCell ref="O126:Q126"/>
    <mergeCell ref="R126:T126"/>
    <mergeCell ref="V126:X126"/>
    <mergeCell ref="V122:X122"/>
    <mergeCell ref="Y124:AA124"/>
    <mergeCell ref="AF124:AH124"/>
    <mergeCell ref="AI124:AK124"/>
    <mergeCell ref="AL124:AN124"/>
    <mergeCell ref="B125:D125"/>
    <mergeCell ref="E125:G125"/>
    <mergeCell ref="L125:N125"/>
    <mergeCell ref="O125:Q125"/>
    <mergeCell ref="R125:T125"/>
    <mergeCell ref="V125:X125"/>
    <mergeCell ref="Y123:AA123"/>
    <mergeCell ref="AF123:AH123"/>
    <mergeCell ref="AI123:AK123"/>
    <mergeCell ref="AL123:AN123"/>
    <mergeCell ref="B124:D124"/>
    <mergeCell ref="E124:G124"/>
    <mergeCell ref="L124:N124"/>
    <mergeCell ref="O124:Q124"/>
    <mergeCell ref="R124:T124"/>
    <mergeCell ref="V124:X124"/>
    <mergeCell ref="O120:Q120"/>
    <mergeCell ref="R120:T120"/>
    <mergeCell ref="V120:X120"/>
    <mergeCell ref="AC118:AE128"/>
    <mergeCell ref="AF118:AH118"/>
    <mergeCell ref="AI118:AK118"/>
    <mergeCell ref="AL118:AN118"/>
    <mergeCell ref="B119:D119"/>
    <mergeCell ref="E119:G119"/>
    <mergeCell ref="L119:N119"/>
    <mergeCell ref="O119:Q119"/>
    <mergeCell ref="R119:T119"/>
    <mergeCell ref="V119:X119"/>
    <mergeCell ref="Y122:AA122"/>
    <mergeCell ref="AF122:AH122"/>
    <mergeCell ref="AI122:AK122"/>
    <mergeCell ref="AL122:AN122"/>
    <mergeCell ref="B123:D123"/>
    <mergeCell ref="E123:G123"/>
    <mergeCell ref="L123:N123"/>
    <mergeCell ref="O123:Q123"/>
    <mergeCell ref="R123:T123"/>
    <mergeCell ref="V123:X123"/>
    <mergeCell ref="Y121:AA121"/>
    <mergeCell ref="AF121:AH121"/>
    <mergeCell ref="AI121:AK121"/>
    <mergeCell ref="AL121:AN121"/>
    <mergeCell ref="B122:D122"/>
    <mergeCell ref="E122:G122"/>
    <mergeCell ref="L122:N122"/>
    <mergeCell ref="O122:Q122"/>
    <mergeCell ref="R122:T122"/>
    <mergeCell ref="B118:D118"/>
    <mergeCell ref="E118:G118"/>
    <mergeCell ref="I118:K128"/>
    <mergeCell ref="L118:N118"/>
    <mergeCell ref="O118:Q118"/>
    <mergeCell ref="R118:T118"/>
    <mergeCell ref="V118:X118"/>
    <mergeCell ref="Y118:AA118"/>
    <mergeCell ref="AH114:AK114"/>
    <mergeCell ref="B115:M115"/>
    <mergeCell ref="N115:Q115"/>
    <mergeCell ref="V115:AG115"/>
    <mergeCell ref="AH115:AK115"/>
    <mergeCell ref="B116:T116"/>
    <mergeCell ref="V116:AN116"/>
    <mergeCell ref="Y120:AA120"/>
    <mergeCell ref="AF120:AH120"/>
    <mergeCell ref="AI120:AK120"/>
    <mergeCell ref="AL120:AN120"/>
    <mergeCell ref="B121:D121"/>
    <mergeCell ref="E121:G121"/>
    <mergeCell ref="L121:N121"/>
    <mergeCell ref="O121:Q121"/>
    <mergeCell ref="R121:T121"/>
    <mergeCell ref="V121:X121"/>
    <mergeCell ref="Y119:AA119"/>
    <mergeCell ref="AF119:AH119"/>
    <mergeCell ref="AI119:AK119"/>
    <mergeCell ref="AL119:AN119"/>
    <mergeCell ref="B120:D120"/>
    <mergeCell ref="E120:G120"/>
    <mergeCell ref="L120:N120"/>
    <mergeCell ref="AF113:AG113"/>
    <mergeCell ref="AH113:AK113"/>
    <mergeCell ref="AL113:AN115"/>
    <mergeCell ref="B114:H114"/>
    <mergeCell ref="L114:M114"/>
    <mergeCell ref="N114:Q114"/>
    <mergeCell ref="V114:AB114"/>
    <mergeCell ref="AF114:AG114"/>
    <mergeCell ref="AF112:AH112"/>
    <mergeCell ref="AI112:AK112"/>
    <mergeCell ref="AL112:AN112"/>
    <mergeCell ref="B113:H113"/>
    <mergeCell ref="L113:M113"/>
    <mergeCell ref="N113:Q113"/>
    <mergeCell ref="R113:T115"/>
    <mergeCell ref="V113:AB113"/>
    <mergeCell ref="B117:T117"/>
    <mergeCell ref="V117:AN117"/>
    <mergeCell ref="AF107:AH107"/>
    <mergeCell ref="AI107:AK107"/>
    <mergeCell ref="AL107:AN107"/>
    <mergeCell ref="B108:D108"/>
    <mergeCell ref="AF111:AH111"/>
    <mergeCell ref="AI111:AK111"/>
    <mergeCell ref="AL111:AN111"/>
    <mergeCell ref="B112:D112"/>
    <mergeCell ref="E112:G112"/>
    <mergeCell ref="L112:N112"/>
    <mergeCell ref="O112:Q112"/>
    <mergeCell ref="R112:T112"/>
    <mergeCell ref="V112:X112"/>
    <mergeCell ref="Y112:AA112"/>
    <mergeCell ref="AF110:AH110"/>
    <mergeCell ref="AI110:AK110"/>
    <mergeCell ref="AL110:AN110"/>
    <mergeCell ref="B111:D111"/>
    <mergeCell ref="E111:G111"/>
    <mergeCell ref="L111:N111"/>
    <mergeCell ref="O111:Q111"/>
    <mergeCell ref="R111:T111"/>
    <mergeCell ref="V111:X111"/>
    <mergeCell ref="Y111:AA111"/>
    <mergeCell ref="I102:K112"/>
    <mergeCell ref="B104:D104"/>
    <mergeCell ref="E104:G104"/>
    <mergeCell ref="L104:N104"/>
    <mergeCell ref="E108:G108"/>
    <mergeCell ref="L108:N108"/>
    <mergeCell ref="O108:Q108"/>
    <mergeCell ref="R108:T108"/>
    <mergeCell ref="O102:Q102"/>
    <mergeCell ref="R102:T102"/>
    <mergeCell ref="V102:X102"/>
    <mergeCell ref="Y102:AA102"/>
    <mergeCell ref="AC102:AE112"/>
    <mergeCell ref="O104:Q104"/>
    <mergeCell ref="R104:T104"/>
    <mergeCell ref="V104:X104"/>
    <mergeCell ref="Y104:AA104"/>
    <mergeCell ref="AF109:AH109"/>
    <mergeCell ref="AI109:AK109"/>
    <mergeCell ref="AL109:AN109"/>
    <mergeCell ref="B110:D110"/>
    <mergeCell ref="E110:G110"/>
    <mergeCell ref="L110:N110"/>
    <mergeCell ref="O110:Q110"/>
    <mergeCell ref="R110:T110"/>
    <mergeCell ref="V110:X110"/>
    <mergeCell ref="Y110:AA110"/>
    <mergeCell ref="AF108:AH108"/>
    <mergeCell ref="AI108:AK108"/>
    <mergeCell ref="AL108:AN108"/>
    <mergeCell ref="B109:D109"/>
    <mergeCell ref="E109:G109"/>
    <mergeCell ref="L109:N109"/>
    <mergeCell ref="O109:Q109"/>
    <mergeCell ref="R109:T109"/>
    <mergeCell ref="V109:X109"/>
    <mergeCell ref="Y109:AA109"/>
    <mergeCell ref="O105:Q105"/>
    <mergeCell ref="R105:T105"/>
    <mergeCell ref="V105:X105"/>
    <mergeCell ref="B97:AN97"/>
    <mergeCell ref="B98:AN98"/>
    <mergeCell ref="B99:AN99"/>
    <mergeCell ref="B100:AN100"/>
    <mergeCell ref="B101:T101"/>
    <mergeCell ref="U101:U131"/>
    <mergeCell ref="V101:AN101"/>
    <mergeCell ref="B102:D102"/>
    <mergeCell ref="E102:G102"/>
    <mergeCell ref="V108:X108"/>
    <mergeCell ref="Y108:AA108"/>
    <mergeCell ref="AF106:AH106"/>
    <mergeCell ref="AI106:AK106"/>
    <mergeCell ref="AL106:AN106"/>
    <mergeCell ref="B107:D107"/>
    <mergeCell ref="E107:G107"/>
    <mergeCell ref="L107:N107"/>
    <mergeCell ref="O107:Q107"/>
    <mergeCell ref="R107:T107"/>
    <mergeCell ref="V107:X107"/>
    <mergeCell ref="Y107:AA107"/>
    <mergeCell ref="AF102:AH102"/>
    <mergeCell ref="AI102:AK102"/>
    <mergeCell ref="AL102:AN102"/>
    <mergeCell ref="B103:D103"/>
    <mergeCell ref="E103:G103"/>
    <mergeCell ref="L103:N103"/>
    <mergeCell ref="O103:Q103"/>
    <mergeCell ref="R103:T103"/>
    <mergeCell ref="V103:X103"/>
    <mergeCell ref="Y103:AA103"/>
    <mergeCell ref="L102:N102"/>
    <mergeCell ref="AF103:AH103"/>
    <mergeCell ref="AI103:AK103"/>
    <mergeCell ref="AL103:AN103"/>
    <mergeCell ref="AF105:AH105"/>
    <mergeCell ref="AI105:AK105"/>
    <mergeCell ref="AL105:AN105"/>
    <mergeCell ref="B106:D106"/>
    <mergeCell ref="E106:G106"/>
    <mergeCell ref="L106:N106"/>
    <mergeCell ref="O106:Q106"/>
    <mergeCell ref="R106:T106"/>
    <mergeCell ref="V106:X106"/>
    <mergeCell ref="Y106:AA106"/>
    <mergeCell ref="AF104:AH104"/>
    <mergeCell ref="AI104:AK104"/>
    <mergeCell ref="AL104:AN104"/>
    <mergeCell ref="B105:D105"/>
    <mergeCell ref="E105:G105"/>
    <mergeCell ref="L105:N105"/>
    <mergeCell ref="Y105:AA105"/>
    <mergeCell ref="Y93:AA93"/>
    <mergeCell ref="AF93:AH93"/>
    <mergeCell ref="AI93:AK93"/>
    <mergeCell ref="AL93:AN93"/>
    <mergeCell ref="B94:H94"/>
    <mergeCell ref="L94:M94"/>
    <mergeCell ref="N94:Q94"/>
    <mergeCell ref="R94:T96"/>
    <mergeCell ref="V94:AB94"/>
    <mergeCell ref="Y92:AA92"/>
    <mergeCell ref="AF92:AH92"/>
    <mergeCell ref="AI92:AK92"/>
    <mergeCell ref="AL92:AN92"/>
    <mergeCell ref="B93:D93"/>
    <mergeCell ref="E93:G93"/>
    <mergeCell ref="L93:N93"/>
    <mergeCell ref="O93:Q93"/>
    <mergeCell ref="R93:T93"/>
    <mergeCell ref="V93:X93"/>
    <mergeCell ref="AF95:AG95"/>
    <mergeCell ref="AH95:AK95"/>
    <mergeCell ref="B96:M96"/>
    <mergeCell ref="N96:Q96"/>
    <mergeCell ref="V96:AG96"/>
    <mergeCell ref="AH96:AK96"/>
    <mergeCell ref="AF94:AG94"/>
    <mergeCell ref="AH94:AK94"/>
    <mergeCell ref="AL94:AN96"/>
    <mergeCell ref="B95:H95"/>
    <mergeCell ref="L95:M95"/>
    <mergeCell ref="N95:Q95"/>
    <mergeCell ref="V95:AB95"/>
    <mergeCell ref="Y91:AA91"/>
    <mergeCell ref="AF91:AH91"/>
    <mergeCell ref="AI91:AK91"/>
    <mergeCell ref="AL91:AN91"/>
    <mergeCell ref="B92:D92"/>
    <mergeCell ref="E92:G92"/>
    <mergeCell ref="L92:N92"/>
    <mergeCell ref="O92:Q92"/>
    <mergeCell ref="R92:T92"/>
    <mergeCell ref="V92:X92"/>
    <mergeCell ref="Y90:AA90"/>
    <mergeCell ref="AF90:AH90"/>
    <mergeCell ref="AI90:AK90"/>
    <mergeCell ref="AL90:AN90"/>
    <mergeCell ref="B91:D91"/>
    <mergeCell ref="E91:G91"/>
    <mergeCell ref="L91:N91"/>
    <mergeCell ref="O91:Q91"/>
    <mergeCell ref="R91:T91"/>
    <mergeCell ref="V91:X91"/>
    <mergeCell ref="V87:X87"/>
    <mergeCell ref="Y89:AA89"/>
    <mergeCell ref="AF89:AH89"/>
    <mergeCell ref="AI89:AK89"/>
    <mergeCell ref="AL89:AN89"/>
    <mergeCell ref="B90:D90"/>
    <mergeCell ref="E90:G90"/>
    <mergeCell ref="L90:N90"/>
    <mergeCell ref="O90:Q90"/>
    <mergeCell ref="R90:T90"/>
    <mergeCell ref="V90:X90"/>
    <mergeCell ref="Y88:AA88"/>
    <mergeCell ref="AF88:AH88"/>
    <mergeCell ref="AI88:AK88"/>
    <mergeCell ref="AL88:AN88"/>
    <mergeCell ref="B89:D89"/>
    <mergeCell ref="E89:G89"/>
    <mergeCell ref="L89:N89"/>
    <mergeCell ref="O89:Q89"/>
    <mergeCell ref="R89:T89"/>
    <mergeCell ref="V89:X89"/>
    <mergeCell ref="O85:Q85"/>
    <mergeCell ref="R85:T85"/>
    <mergeCell ref="V85:X85"/>
    <mergeCell ref="AC83:AE93"/>
    <mergeCell ref="AF83:AH83"/>
    <mergeCell ref="AI83:AK83"/>
    <mergeCell ref="AL83:AN83"/>
    <mergeCell ref="B84:D84"/>
    <mergeCell ref="E84:G84"/>
    <mergeCell ref="L84:N84"/>
    <mergeCell ref="O84:Q84"/>
    <mergeCell ref="R84:T84"/>
    <mergeCell ref="V84:X84"/>
    <mergeCell ref="Y87:AA87"/>
    <mergeCell ref="AF87:AH87"/>
    <mergeCell ref="AI87:AK87"/>
    <mergeCell ref="AL87:AN87"/>
    <mergeCell ref="B88:D88"/>
    <mergeCell ref="E88:G88"/>
    <mergeCell ref="L88:N88"/>
    <mergeCell ref="O88:Q88"/>
    <mergeCell ref="R88:T88"/>
    <mergeCell ref="V88:X88"/>
    <mergeCell ref="Y86:AA86"/>
    <mergeCell ref="AF86:AH86"/>
    <mergeCell ref="AI86:AK86"/>
    <mergeCell ref="AL86:AN86"/>
    <mergeCell ref="B87:D87"/>
    <mergeCell ref="E87:G87"/>
    <mergeCell ref="L87:N87"/>
    <mergeCell ref="O87:Q87"/>
    <mergeCell ref="R87:T87"/>
    <mergeCell ref="B83:D83"/>
    <mergeCell ref="E83:G83"/>
    <mergeCell ref="I83:K93"/>
    <mergeCell ref="L83:N83"/>
    <mergeCell ref="O83:Q83"/>
    <mergeCell ref="R83:T83"/>
    <mergeCell ref="V83:X83"/>
    <mergeCell ref="Y83:AA83"/>
    <mergeCell ref="AH79:AK79"/>
    <mergeCell ref="B80:M80"/>
    <mergeCell ref="N80:Q80"/>
    <mergeCell ref="V80:AG80"/>
    <mergeCell ref="AH80:AK80"/>
    <mergeCell ref="B81:T81"/>
    <mergeCell ref="V81:AN81"/>
    <mergeCell ref="Y85:AA85"/>
    <mergeCell ref="AF85:AH85"/>
    <mergeCell ref="AI85:AK85"/>
    <mergeCell ref="AL85:AN85"/>
    <mergeCell ref="B86:D86"/>
    <mergeCell ref="E86:G86"/>
    <mergeCell ref="L86:N86"/>
    <mergeCell ref="O86:Q86"/>
    <mergeCell ref="R86:T86"/>
    <mergeCell ref="V86:X86"/>
    <mergeCell ref="Y84:AA84"/>
    <mergeCell ref="AF84:AH84"/>
    <mergeCell ref="AI84:AK84"/>
    <mergeCell ref="AL84:AN84"/>
    <mergeCell ref="B85:D85"/>
    <mergeCell ref="E85:G85"/>
    <mergeCell ref="L85:N85"/>
    <mergeCell ref="AF78:AG78"/>
    <mergeCell ref="AH78:AK78"/>
    <mergeCell ref="AL78:AN80"/>
    <mergeCell ref="B79:H79"/>
    <mergeCell ref="L79:M79"/>
    <mergeCell ref="N79:Q79"/>
    <mergeCell ref="V79:AB79"/>
    <mergeCell ref="AF79:AG79"/>
    <mergeCell ref="AF77:AH77"/>
    <mergeCell ref="AI77:AK77"/>
    <mergeCell ref="AL77:AN77"/>
    <mergeCell ref="B78:H78"/>
    <mergeCell ref="L78:M78"/>
    <mergeCell ref="N78:Q78"/>
    <mergeCell ref="R78:T80"/>
    <mergeCell ref="V78:AB78"/>
    <mergeCell ref="B82:T82"/>
    <mergeCell ref="V82:AN82"/>
    <mergeCell ref="AF72:AH72"/>
    <mergeCell ref="AI72:AK72"/>
    <mergeCell ref="AL72:AN72"/>
    <mergeCell ref="B73:D73"/>
    <mergeCell ref="AF76:AH76"/>
    <mergeCell ref="AI76:AK76"/>
    <mergeCell ref="AL76:AN76"/>
    <mergeCell ref="B77:D77"/>
    <mergeCell ref="E77:G77"/>
    <mergeCell ref="L77:N77"/>
    <mergeCell ref="O77:Q77"/>
    <mergeCell ref="R77:T77"/>
    <mergeCell ref="V77:X77"/>
    <mergeCell ref="Y77:AA77"/>
    <mergeCell ref="AF75:AH75"/>
    <mergeCell ref="AI75:AK75"/>
    <mergeCell ref="AL75:AN75"/>
    <mergeCell ref="B76:D76"/>
    <mergeCell ref="E76:G76"/>
    <mergeCell ref="L76:N76"/>
    <mergeCell ref="O76:Q76"/>
    <mergeCell ref="R76:T76"/>
    <mergeCell ref="V76:X76"/>
    <mergeCell ref="Y76:AA76"/>
    <mergeCell ref="I67:K77"/>
    <mergeCell ref="B69:D69"/>
    <mergeCell ref="E69:G69"/>
    <mergeCell ref="L69:N69"/>
    <mergeCell ref="E73:G73"/>
    <mergeCell ref="L73:N73"/>
    <mergeCell ref="O73:Q73"/>
    <mergeCell ref="R73:T73"/>
    <mergeCell ref="O67:Q67"/>
    <mergeCell ref="R67:T67"/>
    <mergeCell ref="V67:X67"/>
    <mergeCell ref="Y67:AA67"/>
    <mergeCell ref="AC67:AE77"/>
    <mergeCell ref="O69:Q69"/>
    <mergeCell ref="R69:T69"/>
    <mergeCell ref="V69:X69"/>
    <mergeCell ref="Y69:AA69"/>
    <mergeCell ref="AF74:AH74"/>
    <mergeCell ref="AI74:AK74"/>
    <mergeCell ref="AL74:AN74"/>
    <mergeCell ref="B75:D75"/>
    <mergeCell ref="E75:G75"/>
    <mergeCell ref="L75:N75"/>
    <mergeCell ref="O75:Q75"/>
    <mergeCell ref="R75:T75"/>
    <mergeCell ref="V75:X75"/>
    <mergeCell ref="Y75:AA75"/>
    <mergeCell ref="AF73:AH73"/>
    <mergeCell ref="AI73:AK73"/>
    <mergeCell ref="AL73:AN73"/>
    <mergeCell ref="B74:D74"/>
    <mergeCell ref="E74:G74"/>
    <mergeCell ref="L74:N74"/>
    <mergeCell ref="O74:Q74"/>
    <mergeCell ref="R74:T74"/>
    <mergeCell ref="V74:X74"/>
    <mergeCell ref="Y74:AA74"/>
    <mergeCell ref="O70:Q70"/>
    <mergeCell ref="R70:T70"/>
    <mergeCell ref="V70:X70"/>
    <mergeCell ref="B62:AN62"/>
    <mergeCell ref="B63:AN63"/>
    <mergeCell ref="B64:AN64"/>
    <mergeCell ref="B65:AN65"/>
    <mergeCell ref="B66:T66"/>
    <mergeCell ref="U66:U96"/>
    <mergeCell ref="V66:AN66"/>
    <mergeCell ref="B67:D67"/>
    <mergeCell ref="E67:G67"/>
    <mergeCell ref="V73:X73"/>
    <mergeCell ref="Y73:AA73"/>
    <mergeCell ref="AF71:AH71"/>
    <mergeCell ref="AI71:AK71"/>
    <mergeCell ref="AL71:AN71"/>
    <mergeCell ref="B72:D72"/>
    <mergeCell ref="E72:G72"/>
    <mergeCell ref="L72:N72"/>
    <mergeCell ref="O72:Q72"/>
    <mergeCell ref="R72:T72"/>
    <mergeCell ref="V72:X72"/>
    <mergeCell ref="Y72:AA72"/>
    <mergeCell ref="AF67:AH67"/>
    <mergeCell ref="AI67:AK67"/>
    <mergeCell ref="AL67:AN67"/>
    <mergeCell ref="B68:D68"/>
    <mergeCell ref="E68:G68"/>
    <mergeCell ref="L68:N68"/>
    <mergeCell ref="O68:Q68"/>
    <mergeCell ref="R68:T68"/>
    <mergeCell ref="V68:X68"/>
    <mergeCell ref="Y68:AA68"/>
    <mergeCell ref="L67:N67"/>
    <mergeCell ref="AF68:AH68"/>
    <mergeCell ref="AI68:AK68"/>
    <mergeCell ref="AL68:AN68"/>
    <mergeCell ref="AF70:AH70"/>
    <mergeCell ref="AI70:AK70"/>
    <mergeCell ref="AL70:AN70"/>
    <mergeCell ref="B71:D71"/>
    <mergeCell ref="E71:G71"/>
    <mergeCell ref="L71:N71"/>
    <mergeCell ref="O71:Q71"/>
    <mergeCell ref="R71:T71"/>
    <mergeCell ref="V71:X71"/>
    <mergeCell ref="Y71:AA71"/>
    <mergeCell ref="AF69:AH69"/>
    <mergeCell ref="AI69:AK69"/>
    <mergeCell ref="AL69:AN69"/>
    <mergeCell ref="B70:D70"/>
    <mergeCell ref="E70:G70"/>
    <mergeCell ref="L70:N70"/>
    <mergeCell ref="Y70:AA70"/>
    <mergeCell ref="Y58:AA58"/>
    <mergeCell ref="AF58:AH58"/>
    <mergeCell ref="AI58:AK58"/>
    <mergeCell ref="AL58:AN58"/>
    <mergeCell ref="B59:H59"/>
    <mergeCell ref="L59:M59"/>
    <mergeCell ref="N59:Q59"/>
    <mergeCell ref="R59:T61"/>
    <mergeCell ref="V59:AB59"/>
    <mergeCell ref="Y57:AA57"/>
    <mergeCell ref="AF57:AH57"/>
    <mergeCell ref="AI57:AK57"/>
    <mergeCell ref="AL57:AN57"/>
    <mergeCell ref="B58:D58"/>
    <mergeCell ref="E58:G58"/>
    <mergeCell ref="L58:N58"/>
    <mergeCell ref="O58:Q58"/>
    <mergeCell ref="R58:T58"/>
    <mergeCell ref="V58:X58"/>
    <mergeCell ref="AF60:AG60"/>
    <mergeCell ref="AH60:AK60"/>
    <mergeCell ref="B61:M61"/>
    <mergeCell ref="N61:Q61"/>
    <mergeCell ref="V61:AG61"/>
    <mergeCell ref="AH61:AK61"/>
    <mergeCell ref="AF59:AG59"/>
    <mergeCell ref="AH59:AK59"/>
    <mergeCell ref="AL59:AN61"/>
    <mergeCell ref="B60:H60"/>
    <mergeCell ref="L60:M60"/>
    <mergeCell ref="N60:Q60"/>
    <mergeCell ref="V60:AB60"/>
    <mergeCell ref="Y56:AA56"/>
    <mergeCell ref="AF56:AH56"/>
    <mergeCell ref="AI56:AK56"/>
    <mergeCell ref="AL56:AN56"/>
    <mergeCell ref="B57:D57"/>
    <mergeCell ref="E57:G57"/>
    <mergeCell ref="L57:N57"/>
    <mergeCell ref="O57:Q57"/>
    <mergeCell ref="R57:T57"/>
    <mergeCell ref="V57:X57"/>
    <mergeCell ref="Y55:AA55"/>
    <mergeCell ref="AF55:AH55"/>
    <mergeCell ref="AI55:AK55"/>
    <mergeCell ref="AL55:AN55"/>
    <mergeCell ref="B56:D56"/>
    <mergeCell ref="E56:G56"/>
    <mergeCell ref="L56:N56"/>
    <mergeCell ref="O56:Q56"/>
    <mergeCell ref="R56:T56"/>
    <mergeCell ref="V56:X56"/>
    <mergeCell ref="Y54:AA54"/>
    <mergeCell ref="AF54:AH54"/>
    <mergeCell ref="AI54:AK54"/>
    <mergeCell ref="AL54:AN54"/>
    <mergeCell ref="B55:D55"/>
    <mergeCell ref="E55:G55"/>
    <mergeCell ref="L55:N55"/>
    <mergeCell ref="O55:Q55"/>
    <mergeCell ref="R55:T55"/>
    <mergeCell ref="V55:X55"/>
    <mergeCell ref="Y53:AA53"/>
    <mergeCell ref="AF53:AH53"/>
    <mergeCell ref="AI53:AK53"/>
    <mergeCell ref="AL53:AN53"/>
    <mergeCell ref="B54:D54"/>
    <mergeCell ref="E54:G54"/>
    <mergeCell ref="L54:N54"/>
    <mergeCell ref="O54:Q54"/>
    <mergeCell ref="R54:T54"/>
    <mergeCell ref="V54:X54"/>
    <mergeCell ref="B50:D50"/>
    <mergeCell ref="E50:G50"/>
    <mergeCell ref="L50:N50"/>
    <mergeCell ref="O50:Q50"/>
    <mergeCell ref="R50:T50"/>
    <mergeCell ref="V50:X50"/>
    <mergeCell ref="B49:D49"/>
    <mergeCell ref="E49:G49"/>
    <mergeCell ref="L49:N49"/>
    <mergeCell ref="O49:Q49"/>
    <mergeCell ref="R49:T49"/>
    <mergeCell ref="V49:X49"/>
    <mergeCell ref="Y52:AA52"/>
    <mergeCell ref="AF52:AH52"/>
    <mergeCell ref="AI52:AK52"/>
    <mergeCell ref="AL52:AN52"/>
    <mergeCell ref="B53:D53"/>
    <mergeCell ref="E53:G53"/>
    <mergeCell ref="L53:N53"/>
    <mergeCell ref="O53:Q53"/>
    <mergeCell ref="R53:T53"/>
    <mergeCell ref="V53:X53"/>
    <mergeCell ref="Y51:AA51"/>
    <mergeCell ref="AF51:AH51"/>
    <mergeCell ref="AI51:AK51"/>
    <mergeCell ref="AL51:AN51"/>
    <mergeCell ref="B52:D52"/>
    <mergeCell ref="E52:G52"/>
    <mergeCell ref="L52:N52"/>
    <mergeCell ref="O52:Q52"/>
    <mergeCell ref="R52:T52"/>
    <mergeCell ref="V52:X52"/>
    <mergeCell ref="R42:T42"/>
    <mergeCell ref="V42:X42"/>
    <mergeCell ref="V48:X48"/>
    <mergeCell ref="Y48:AA48"/>
    <mergeCell ref="AC48:AE58"/>
    <mergeCell ref="AF48:AH48"/>
    <mergeCell ref="AI48:AK48"/>
    <mergeCell ref="AL48:AN48"/>
    <mergeCell ref="Y49:AA49"/>
    <mergeCell ref="AF49:AH49"/>
    <mergeCell ref="AI49:AK49"/>
    <mergeCell ref="AL49:AN49"/>
    <mergeCell ref="B46:AN46"/>
    <mergeCell ref="B47:T47"/>
    <mergeCell ref="U47:U61"/>
    <mergeCell ref="V47:AN47"/>
    <mergeCell ref="B48:D48"/>
    <mergeCell ref="E48:G48"/>
    <mergeCell ref="I48:K58"/>
    <mergeCell ref="L48:N48"/>
    <mergeCell ref="O48:Q48"/>
    <mergeCell ref="R48:T48"/>
    <mergeCell ref="Y50:AA50"/>
    <mergeCell ref="AF50:AH50"/>
    <mergeCell ref="AI50:AK50"/>
    <mergeCell ref="AL50:AN50"/>
    <mergeCell ref="B51:D51"/>
    <mergeCell ref="E51:G51"/>
    <mergeCell ref="L51:N51"/>
    <mergeCell ref="O51:Q51"/>
    <mergeCell ref="R51:T51"/>
    <mergeCell ref="V51:X51"/>
    <mergeCell ref="AF44:AG44"/>
    <mergeCell ref="AH44:AK44"/>
    <mergeCell ref="B40:D40"/>
    <mergeCell ref="E40:G40"/>
    <mergeCell ref="L40:N40"/>
    <mergeCell ref="O40:Q40"/>
    <mergeCell ref="R40:T40"/>
    <mergeCell ref="V40:X40"/>
    <mergeCell ref="B45:M45"/>
    <mergeCell ref="N45:Q45"/>
    <mergeCell ref="V45:AG45"/>
    <mergeCell ref="AH45:AK45"/>
    <mergeCell ref="AF43:AG43"/>
    <mergeCell ref="AH43:AK43"/>
    <mergeCell ref="AL43:AN45"/>
    <mergeCell ref="B44:H44"/>
    <mergeCell ref="L44:M44"/>
    <mergeCell ref="N44:Q44"/>
    <mergeCell ref="V44:AB44"/>
    <mergeCell ref="Y42:AA42"/>
    <mergeCell ref="AF42:AH42"/>
    <mergeCell ref="AI42:AK42"/>
    <mergeCell ref="AL42:AN42"/>
    <mergeCell ref="B43:H43"/>
    <mergeCell ref="L43:M43"/>
    <mergeCell ref="N43:Q43"/>
    <mergeCell ref="R43:T45"/>
    <mergeCell ref="V43:AB43"/>
    <mergeCell ref="B42:D42"/>
    <mergeCell ref="E42:G42"/>
    <mergeCell ref="L42:N42"/>
    <mergeCell ref="O42:Q42"/>
    <mergeCell ref="AF38:AH38"/>
    <mergeCell ref="AI38:AK38"/>
    <mergeCell ref="AL38:AN38"/>
    <mergeCell ref="B39:D39"/>
    <mergeCell ref="E39:G39"/>
    <mergeCell ref="L39:N39"/>
    <mergeCell ref="O39:Q39"/>
    <mergeCell ref="R39:T39"/>
    <mergeCell ref="V39:X39"/>
    <mergeCell ref="Y41:AA41"/>
    <mergeCell ref="AF41:AH41"/>
    <mergeCell ref="AI41:AK41"/>
    <mergeCell ref="AL41:AN41"/>
    <mergeCell ref="B38:D38"/>
    <mergeCell ref="E38:G38"/>
    <mergeCell ref="L38:N38"/>
    <mergeCell ref="O38:Q38"/>
    <mergeCell ref="R38:T38"/>
    <mergeCell ref="V38:X38"/>
    <mergeCell ref="Y40:AA40"/>
    <mergeCell ref="AF40:AH40"/>
    <mergeCell ref="AI40:AK40"/>
    <mergeCell ref="AL40:AN40"/>
    <mergeCell ref="B41:D41"/>
    <mergeCell ref="E41:G41"/>
    <mergeCell ref="L41:N41"/>
    <mergeCell ref="O41:Q41"/>
    <mergeCell ref="R41:T41"/>
    <mergeCell ref="V41:X41"/>
    <mergeCell ref="AF32:AH32"/>
    <mergeCell ref="AI32:AK32"/>
    <mergeCell ref="AL32:AN32"/>
    <mergeCell ref="Y34:AA34"/>
    <mergeCell ref="AF34:AH34"/>
    <mergeCell ref="AI34:AK34"/>
    <mergeCell ref="AL34:AN34"/>
    <mergeCell ref="Y37:AA37"/>
    <mergeCell ref="AF37:AH37"/>
    <mergeCell ref="AI37:AK37"/>
    <mergeCell ref="B32:D32"/>
    <mergeCell ref="E32:G32"/>
    <mergeCell ref="I32:K42"/>
    <mergeCell ref="Y36:AA36"/>
    <mergeCell ref="AF36:AH36"/>
    <mergeCell ref="AI36:AK36"/>
    <mergeCell ref="AL36:AN36"/>
    <mergeCell ref="B37:D37"/>
    <mergeCell ref="E37:G37"/>
    <mergeCell ref="L37:N37"/>
    <mergeCell ref="O37:Q37"/>
    <mergeCell ref="R37:T37"/>
    <mergeCell ref="V37:X37"/>
    <mergeCell ref="Y39:AA39"/>
    <mergeCell ref="AF39:AH39"/>
    <mergeCell ref="AI39:AK39"/>
    <mergeCell ref="AL39:AN39"/>
    <mergeCell ref="L36:N36"/>
    <mergeCell ref="O36:Q36"/>
    <mergeCell ref="R36:T36"/>
    <mergeCell ref="V36:X36"/>
    <mergeCell ref="Y38:AA38"/>
    <mergeCell ref="A1:AO5"/>
    <mergeCell ref="A6:A202"/>
    <mergeCell ref="B6:AL6"/>
    <mergeCell ref="AO6:AO202"/>
    <mergeCell ref="B7:AN7"/>
    <mergeCell ref="B26:AN26"/>
    <mergeCell ref="B27:AN27"/>
    <mergeCell ref="B28:AN28"/>
    <mergeCell ref="B29:AN29"/>
    <mergeCell ref="B30:AN30"/>
    <mergeCell ref="B31:T31"/>
    <mergeCell ref="I94:K94"/>
    <mergeCell ref="AC95:AE95"/>
    <mergeCell ref="AC94:AE94"/>
    <mergeCell ref="I79:K79"/>
    <mergeCell ref="I78:K78"/>
    <mergeCell ref="AC78:AE78"/>
    <mergeCell ref="AC79:AE79"/>
    <mergeCell ref="I60:K60"/>
    <mergeCell ref="B35:D35"/>
    <mergeCell ref="E35:G35"/>
    <mergeCell ref="L35:N35"/>
    <mergeCell ref="O35:Q35"/>
    <mergeCell ref="R35:T35"/>
    <mergeCell ref="V35:X35"/>
    <mergeCell ref="B34:D34"/>
    <mergeCell ref="E34:G34"/>
    <mergeCell ref="L34:N34"/>
    <mergeCell ref="O34:Q34"/>
    <mergeCell ref="R34:T34"/>
    <mergeCell ref="V34:X34"/>
    <mergeCell ref="AL37:AN37"/>
    <mergeCell ref="AC60:AE60"/>
    <mergeCell ref="AC59:AE59"/>
    <mergeCell ref="I44:K44"/>
    <mergeCell ref="I43:K43"/>
    <mergeCell ref="AC44:AE44"/>
    <mergeCell ref="AC43:AE43"/>
    <mergeCell ref="I165:K165"/>
    <mergeCell ref="V31:AN31"/>
    <mergeCell ref="U23:AJ23"/>
    <mergeCell ref="AL23:AN23"/>
    <mergeCell ref="U24:AJ24"/>
    <mergeCell ref="AL24:AN24"/>
    <mergeCell ref="I164:K164"/>
    <mergeCell ref="AC165:AE165"/>
    <mergeCell ref="AC164:AE164"/>
    <mergeCell ref="I149:K149"/>
    <mergeCell ref="AC149:AE149"/>
    <mergeCell ref="I148:K148"/>
    <mergeCell ref="AC148:AE148"/>
    <mergeCell ref="I130:K130"/>
    <mergeCell ref="AC130:AE130"/>
    <mergeCell ref="I129:K129"/>
    <mergeCell ref="AC129:AE129"/>
    <mergeCell ref="I114:K114"/>
    <mergeCell ref="I113:K113"/>
    <mergeCell ref="AC114:AE114"/>
    <mergeCell ref="AC113:AE113"/>
    <mergeCell ref="I95:K95"/>
    <mergeCell ref="L32:N32"/>
    <mergeCell ref="O32:Q32"/>
    <mergeCell ref="R32:T32"/>
    <mergeCell ref="L33:N33"/>
    <mergeCell ref="B18:AN18"/>
    <mergeCell ref="U19:AN19"/>
    <mergeCell ref="U20:AI20"/>
    <mergeCell ref="AJ20:AK20"/>
    <mergeCell ref="AL20:AN20"/>
    <mergeCell ref="U25:AK25"/>
    <mergeCell ref="AL25:AN25"/>
    <mergeCell ref="U21:AI21"/>
    <mergeCell ref="AJ21:AK21"/>
    <mergeCell ref="AL21:AN21"/>
    <mergeCell ref="U22:AI22"/>
    <mergeCell ref="AJ22:AK22"/>
    <mergeCell ref="AL22:AN22"/>
    <mergeCell ref="R33:T33"/>
    <mergeCell ref="V33:X33"/>
    <mergeCell ref="Y33:AA33"/>
    <mergeCell ref="I59:K59"/>
    <mergeCell ref="B33:D33"/>
    <mergeCell ref="E33:G33"/>
    <mergeCell ref="O33:Q33"/>
    <mergeCell ref="Y35:AA35"/>
    <mergeCell ref="AF35:AH35"/>
    <mergeCell ref="AI35:AK35"/>
    <mergeCell ref="AL35:AN35"/>
    <mergeCell ref="B36:D36"/>
    <mergeCell ref="E36:G36"/>
    <mergeCell ref="AF33:AH33"/>
    <mergeCell ref="AI33:AK33"/>
    <mergeCell ref="AL33:AN33"/>
    <mergeCell ref="V32:X32"/>
    <mergeCell ref="Y32:AA32"/>
    <mergeCell ref="AC32:AE42"/>
  </mergeCells>
  <printOptions horizontalCentered="1"/>
  <pageMargins left="0.23622047244094491" right="0.23622047244094491" top="0.15748031496062992" bottom="0.15748031496062992" header="0.11811023622047245" footer="0.11811023622047245"/>
  <pageSetup paperSize="9" scale="89" firstPageNumber="0" fitToHeight="0" orientation="portrait" horizontalDpi="300" verticalDpi="300" r:id="rId1"/>
  <headerFooter alignWithMargins="0">
    <oddHeader>&amp;R&amp;P</oddHeader>
  </headerFooter>
  <rowBreaks count="3" manualBreakCount="3">
    <brk id="61" max="40" man="1"/>
    <brk id="131" max="40" man="1"/>
    <brk id="202" max="4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tab_tec!$A$4:$A$29</xm:f>
          </x14:formula1>
          <xm:sqref>U23:AJ23</xm:sqref>
        </x14:dataValidation>
        <x14:dataValidation type="list" allowBlank="1" showInputMessage="1" showErrorMessage="1">
          <x14:formula1>
            <xm:f>tab_tec!$A$1:$A$2</xm:f>
          </x14:formula1>
          <xm:sqref>AJ21:AK22</xm:sqref>
        </x14:dataValidation>
        <x14:dataValidation type="list" allowBlank="1" showInputMessage="1" showErrorMessage="1">
          <x14:formula1>
            <xm:f>tab_tec!$A$31:$A$56</xm:f>
          </x14:formula1>
          <xm:sqref>U24:AJ24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30"/>
  <sheetViews>
    <sheetView showGridLines="0" showRowColHeaders="0" zoomScale="160" zoomScaleNormal="160" workbookViewId="0">
      <selection activeCell="L14" sqref="L14:AN14"/>
    </sheetView>
  </sheetViews>
  <sheetFormatPr defaultColWidth="8.85546875" defaultRowHeight="12.75" x14ac:dyDescent="0.2"/>
  <cols>
    <col min="1" max="2" width="2.7109375" style="4" customWidth="1"/>
    <col min="3" max="4" width="2.42578125" style="4" customWidth="1"/>
    <col min="5" max="5" width="2.85546875" style="4" customWidth="1"/>
    <col min="6" max="6" width="2.7109375" style="4" customWidth="1"/>
    <col min="7" max="7" width="2.140625" style="4" customWidth="1"/>
    <col min="8" max="8" width="6.28515625" style="4" customWidth="1"/>
    <col min="9" max="9" width="2.42578125" style="4" customWidth="1"/>
    <col min="10" max="10" width="2.85546875" style="4" customWidth="1"/>
    <col min="11" max="11" width="2.28515625" style="4" customWidth="1"/>
    <col min="12" max="12" width="2.5703125" style="4" customWidth="1"/>
    <col min="13" max="13" width="2.7109375" style="4" customWidth="1"/>
    <col min="14" max="14" width="2.42578125" style="4" customWidth="1"/>
    <col min="15" max="15" width="2.85546875" style="4" customWidth="1"/>
    <col min="16" max="16" width="2.42578125" style="4" customWidth="1"/>
    <col min="17" max="17" width="1.7109375" style="4" customWidth="1"/>
    <col min="18" max="21" width="2.42578125" style="5" customWidth="1"/>
    <col min="22" max="22" width="2.7109375" style="4" customWidth="1"/>
    <col min="23" max="23" width="2.28515625" style="4" customWidth="1"/>
    <col min="24" max="24" width="2.7109375" style="4" customWidth="1"/>
    <col min="25" max="25" width="3" style="4" customWidth="1"/>
    <col min="26" max="26" width="2.28515625" style="4" customWidth="1"/>
    <col min="27" max="27" width="2.5703125" style="4" customWidth="1"/>
    <col min="28" max="28" width="6.7109375" style="4" customWidth="1"/>
    <col min="29" max="29" width="3.140625" style="4" customWidth="1"/>
    <col min="30" max="30" width="4.5703125" style="4" customWidth="1"/>
    <col min="31" max="31" width="0.7109375" style="4" customWidth="1"/>
    <col min="32" max="32" width="3.28515625" style="4" customWidth="1"/>
    <col min="33" max="33" width="2.7109375" style="4" customWidth="1"/>
    <col min="34" max="34" width="2.140625" style="4" customWidth="1"/>
    <col min="35" max="35" width="3.5703125" style="4" customWidth="1"/>
    <col min="36" max="36" width="2.5703125" style="4" customWidth="1"/>
    <col min="37" max="37" width="3" style="4" customWidth="1"/>
    <col min="38" max="38" width="1.28515625" style="4" customWidth="1"/>
    <col min="39" max="39" width="2.7109375" style="7" customWidth="1"/>
    <col min="40" max="40" width="2.42578125" style="7" customWidth="1"/>
    <col min="41" max="41" width="2.7109375" style="7" customWidth="1"/>
    <col min="42" max="42" width="2.7109375" style="4" customWidth="1"/>
    <col min="43" max="43" width="10" style="4" customWidth="1"/>
    <col min="44" max="49" width="8.85546875" style="4" customWidth="1"/>
    <col min="50" max="50" width="4.28515625" style="4" customWidth="1"/>
    <col min="51" max="16384" width="8.85546875" style="4"/>
  </cols>
  <sheetData>
    <row r="1" spans="1:41" x14ac:dyDescent="0.2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9"/>
    </row>
    <row r="2" spans="1:41" x14ac:dyDescent="0.2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2"/>
    </row>
    <row r="3" spans="1:41" x14ac:dyDescent="0.2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2"/>
    </row>
    <row r="4" spans="1:41" x14ac:dyDescent="0.2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2"/>
    </row>
    <row r="5" spans="1:41" ht="13.5" thickBot="1" x14ac:dyDescent="0.25">
      <c r="A5" s="63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5"/>
    </row>
    <row r="6" spans="1:41" x14ac:dyDescent="0.2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"/>
      <c r="AN6" s="6"/>
      <c r="AO6" s="67"/>
    </row>
    <row r="7" spans="1:41" ht="16.5" x14ac:dyDescent="0.2">
      <c r="A7" s="66"/>
      <c r="B7" s="176" t="s">
        <v>91</v>
      </c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67"/>
    </row>
    <row r="8" spans="1:41" x14ac:dyDescent="0.2">
      <c r="A8" s="66"/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67"/>
    </row>
    <row r="9" spans="1:41" x14ac:dyDescent="0.2">
      <c r="A9" s="66"/>
      <c r="B9" s="181" t="s">
        <v>126</v>
      </c>
      <c r="C9" s="181"/>
      <c r="D9" s="182" t="s">
        <v>134</v>
      </c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67"/>
    </row>
    <row r="10" spans="1:41" x14ac:dyDescent="0.2">
      <c r="A10" s="66"/>
      <c r="B10" s="181" t="s">
        <v>129</v>
      </c>
      <c r="C10" s="181"/>
      <c r="D10" s="182" t="s">
        <v>128</v>
      </c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67"/>
    </row>
    <row r="11" spans="1:41" s="5" customFormat="1" x14ac:dyDescent="0.2">
      <c r="A11" s="66"/>
      <c r="B11" s="181" t="s">
        <v>130</v>
      </c>
      <c r="C11" s="181"/>
      <c r="D11" s="182" t="s">
        <v>0</v>
      </c>
      <c r="E11" s="182"/>
      <c r="F11" s="182"/>
      <c r="G11" s="183"/>
      <c r="H11" s="183"/>
      <c r="I11" s="184" t="s">
        <v>81</v>
      </c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67"/>
    </row>
    <row r="12" spans="1:41" s="5" customFormat="1" x14ac:dyDescent="0.2">
      <c r="A12" s="66"/>
      <c r="B12" s="181" t="s">
        <v>131</v>
      </c>
      <c r="C12" s="181"/>
      <c r="D12" s="182" t="s">
        <v>0</v>
      </c>
      <c r="E12" s="182"/>
      <c r="F12" s="182"/>
      <c r="G12" s="185"/>
      <c r="H12" s="185"/>
      <c r="I12" s="184" t="s">
        <v>50</v>
      </c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67"/>
    </row>
    <row r="13" spans="1:41" x14ac:dyDescent="0.2">
      <c r="A13" s="66"/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67"/>
    </row>
    <row r="14" spans="1:41" s="5" customFormat="1" ht="18" x14ac:dyDescent="0.2">
      <c r="A14" s="66"/>
      <c r="B14" s="176" t="s">
        <v>46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67"/>
    </row>
    <row r="15" spans="1:41" s="5" customFormat="1" x14ac:dyDescent="0.2">
      <c r="A15" s="66"/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67"/>
    </row>
    <row r="16" spans="1:41" s="5" customFormat="1" ht="18" x14ac:dyDescent="0.2">
      <c r="A16" s="66"/>
      <c r="B16" s="176" t="s">
        <v>51</v>
      </c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67"/>
    </row>
    <row r="17" spans="1:41" x14ac:dyDescent="0.2">
      <c r="A17" s="66"/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67"/>
    </row>
    <row r="18" spans="1:41" ht="18" x14ac:dyDescent="0.2">
      <c r="A18" s="66"/>
      <c r="B18" s="71" t="s">
        <v>53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3"/>
      <c r="AO18" s="67"/>
    </row>
    <row r="19" spans="1:41" s="7" customFormat="1" x14ac:dyDescent="0.2">
      <c r="A19" s="66"/>
      <c r="B19" s="164" t="s">
        <v>10</v>
      </c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X19" s="164" t="s">
        <v>52</v>
      </c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67"/>
    </row>
    <row r="20" spans="1:41" x14ac:dyDescent="0.2">
      <c r="A20" s="66"/>
      <c r="B20" s="165" t="s">
        <v>74</v>
      </c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X20" s="164" t="s">
        <v>11</v>
      </c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86" t="s">
        <v>39</v>
      </c>
      <c r="AK20" s="186"/>
      <c r="AL20" s="164" t="s">
        <v>3</v>
      </c>
      <c r="AM20" s="164"/>
      <c r="AN20" s="164"/>
      <c r="AO20" s="67"/>
    </row>
    <row r="21" spans="1:41" x14ac:dyDescent="0.2">
      <c r="A21" s="66"/>
      <c r="B21" s="164" t="s">
        <v>1</v>
      </c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27" t="s">
        <v>2</v>
      </c>
      <c r="P21" s="27"/>
      <c r="Q21" s="27"/>
      <c r="R21" s="27"/>
      <c r="S21" s="27"/>
      <c r="T21" s="27"/>
      <c r="U21" s="27" t="s">
        <v>3</v>
      </c>
      <c r="V21" s="27"/>
      <c r="X21" s="187" t="s">
        <v>5</v>
      </c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8"/>
      <c r="AK21" s="188"/>
      <c r="AL21" s="197">
        <f>IF(AJ21="SI",3,0)</f>
        <v>0</v>
      </c>
      <c r="AM21" s="197"/>
      <c r="AN21" s="197"/>
      <c r="AO21" s="67"/>
    </row>
    <row r="22" spans="1:41" x14ac:dyDescent="0.2">
      <c r="A22" s="66"/>
      <c r="B22" s="166" t="s">
        <v>119</v>
      </c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71"/>
      <c r="P22" s="171"/>
      <c r="Q22" s="172" t="s">
        <v>4</v>
      </c>
      <c r="R22" s="172"/>
      <c r="S22" s="173"/>
      <c r="T22" s="173"/>
      <c r="U22" s="174">
        <f>IF(O22=0,0, O22*10/S22)</f>
        <v>0</v>
      </c>
      <c r="V22" s="174"/>
      <c r="X22" s="187" t="s">
        <v>90</v>
      </c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8"/>
      <c r="AK22" s="188"/>
      <c r="AL22" s="197">
        <f>IF(AJ22="SI",2,0)</f>
        <v>0</v>
      </c>
      <c r="AM22" s="197"/>
      <c r="AN22" s="197"/>
      <c r="AO22" s="67"/>
    </row>
    <row r="23" spans="1:41" x14ac:dyDescent="0.2">
      <c r="A23" s="66"/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71"/>
      <c r="P23" s="171"/>
      <c r="Q23" s="172"/>
      <c r="R23" s="172"/>
      <c r="S23" s="173"/>
      <c r="T23" s="173"/>
      <c r="U23" s="174"/>
      <c r="V23" s="174"/>
      <c r="X23" s="189" t="s">
        <v>89</v>
      </c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32"/>
      <c r="AL23" s="197">
        <f>VLOOKUP(X23,tab_az!A14:B40,2,FALSE)</f>
        <v>0</v>
      </c>
      <c r="AM23" s="197"/>
      <c r="AN23" s="197"/>
      <c r="AO23" s="67"/>
    </row>
    <row r="24" spans="1:41" x14ac:dyDescent="0.2">
      <c r="A24" s="66"/>
      <c r="B24" s="189" t="s">
        <v>120</v>
      </c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93"/>
      <c r="P24" s="193"/>
      <c r="Q24" s="175" t="s">
        <v>4</v>
      </c>
      <c r="R24" s="175"/>
      <c r="S24" s="193"/>
      <c r="T24" s="193"/>
      <c r="U24" s="174">
        <f>IF(O24=0,0, O24*10/S24)</f>
        <v>0</v>
      </c>
      <c r="V24" s="174"/>
      <c r="X24" s="189" t="s">
        <v>88</v>
      </c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32"/>
      <c r="AL24" s="197">
        <f>VLOOKUP(X24,tab_az!A42:B67,2,FALSE)</f>
        <v>0</v>
      </c>
      <c r="AM24" s="197"/>
      <c r="AN24" s="197"/>
      <c r="AO24" s="67"/>
    </row>
    <row r="25" spans="1:41" x14ac:dyDescent="0.2">
      <c r="A25" s="66"/>
      <c r="B25" s="167" t="s">
        <v>71</v>
      </c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78">
        <f>U24-U22</f>
        <v>0</v>
      </c>
      <c r="V25" s="178"/>
      <c r="X25" s="167" t="s">
        <v>40</v>
      </c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78">
        <f>AL21+AL22+AL24-AL23</f>
        <v>0</v>
      </c>
      <c r="AM25" s="178"/>
      <c r="AN25" s="178"/>
      <c r="AO25" s="67"/>
    </row>
    <row r="26" spans="1:41" ht="18" x14ac:dyDescent="0.2">
      <c r="A26" s="66"/>
      <c r="B26" s="71" t="s">
        <v>75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3"/>
      <c r="AO26" s="67"/>
    </row>
    <row r="27" spans="1:41" ht="11.45" customHeight="1" x14ac:dyDescent="0.2">
      <c r="A27" s="66"/>
      <c r="B27" s="74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6"/>
      <c r="AO27" s="67"/>
    </row>
    <row r="28" spans="1:41" ht="13.9" customHeight="1" x14ac:dyDescent="0.2">
      <c r="A28" s="66"/>
      <c r="B28" s="54" t="s">
        <v>82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67"/>
    </row>
    <row r="29" spans="1:41" ht="47.45" customHeight="1" x14ac:dyDescent="0.2">
      <c r="A29" s="66"/>
      <c r="B29" s="77" t="s">
        <v>103</v>
      </c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9"/>
      <c r="AO29" s="67"/>
    </row>
    <row r="30" spans="1:41" ht="11.45" customHeight="1" x14ac:dyDescent="0.2">
      <c r="A30" s="66"/>
      <c r="B30" s="51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3"/>
      <c r="AO30" s="67"/>
    </row>
    <row r="31" spans="1:41" ht="18.600000000000001" customHeight="1" x14ac:dyDescent="0.2">
      <c r="A31" s="66"/>
      <c r="B31" s="80" t="s">
        <v>56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10"/>
      <c r="V31" s="80" t="s">
        <v>58</v>
      </c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67"/>
    </row>
    <row r="32" spans="1:41" x14ac:dyDescent="0.2">
      <c r="A32" s="66"/>
      <c r="B32" s="56" t="s">
        <v>47</v>
      </c>
      <c r="C32" s="56"/>
      <c r="D32" s="56"/>
      <c r="E32" s="56" t="s">
        <v>48</v>
      </c>
      <c r="F32" s="56"/>
      <c r="G32" s="56"/>
      <c r="H32" s="9" t="s">
        <v>49</v>
      </c>
      <c r="I32" s="84"/>
      <c r="J32" s="84"/>
      <c r="K32" s="85"/>
      <c r="L32" s="56" t="s">
        <v>47</v>
      </c>
      <c r="M32" s="56"/>
      <c r="N32" s="56"/>
      <c r="O32" s="56" t="s">
        <v>48</v>
      </c>
      <c r="P32" s="56"/>
      <c r="Q32" s="56"/>
      <c r="R32" s="56" t="s">
        <v>49</v>
      </c>
      <c r="S32" s="56"/>
      <c r="T32" s="56"/>
      <c r="U32" s="10"/>
      <c r="V32" s="56" t="s">
        <v>47</v>
      </c>
      <c r="W32" s="56"/>
      <c r="X32" s="56"/>
      <c r="Y32" s="56" t="s">
        <v>48</v>
      </c>
      <c r="Z32" s="56"/>
      <c r="AA32" s="56"/>
      <c r="AB32" s="9" t="s">
        <v>49</v>
      </c>
      <c r="AC32" s="84"/>
      <c r="AD32" s="84"/>
      <c r="AE32" s="85"/>
      <c r="AF32" s="56" t="s">
        <v>47</v>
      </c>
      <c r="AG32" s="56"/>
      <c r="AH32" s="56"/>
      <c r="AI32" s="56" t="s">
        <v>48</v>
      </c>
      <c r="AJ32" s="56"/>
      <c r="AK32" s="56"/>
      <c r="AL32" s="56" t="s">
        <v>49</v>
      </c>
      <c r="AM32" s="56"/>
      <c r="AN32" s="56"/>
      <c r="AO32" s="67"/>
    </row>
    <row r="33" spans="1:41" x14ac:dyDescent="0.2">
      <c r="A33" s="66"/>
      <c r="B33" s="38"/>
      <c r="C33" s="38"/>
      <c r="D33" s="38"/>
      <c r="E33" s="38"/>
      <c r="F33" s="38"/>
      <c r="G33" s="38"/>
      <c r="H33" s="25">
        <f>IF(B33=0,0,DAYS360(B33,E33+1))</f>
        <v>0</v>
      </c>
      <c r="I33" s="86"/>
      <c r="J33" s="86"/>
      <c r="K33" s="87"/>
      <c r="L33" s="38"/>
      <c r="M33" s="38"/>
      <c r="N33" s="38"/>
      <c r="O33" s="38"/>
      <c r="P33" s="38"/>
      <c r="Q33" s="38"/>
      <c r="R33" s="55">
        <f t="shared" ref="R33:R42" si="0">IF(I33=0,0,DAYS360(I33,L33+1))</f>
        <v>0</v>
      </c>
      <c r="S33" s="55"/>
      <c r="T33" s="55"/>
      <c r="U33" s="10"/>
      <c r="V33" s="38"/>
      <c r="W33" s="38"/>
      <c r="X33" s="38"/>
      <c r="Y33" s="38"/>
      <c r="Z33" s="38"/>
      <c r="AA33" s="38"/>
      <c r="AB33" s="25">
        <f>IF(V33=0,0,DAYS360(V33,Y33+1))</f>
        <v>0</v>
      </c>
      <c r="AC33" s="86"/>
      <c r="AD33" s="86"/>
      <c r="AE33" s="87"/>
      <c r="AF33" s="38"/>
      <c r="AG33" s="38"/>
      <c r="AH33" s="38"/>
      <c r="AI33" s="38"/>
      <c r="AJ33" s="38"/>
      <c r="AK33" s="38"/>
      <c r="AL33" s="55">
        <f t="shared" ref="AL33:AL42" si="1">IF(AC33=0,0,DAYS360(AC33,AF33+1))</f>
        <v>0</v>
      </c>
      <c r="AM33" s="55"/>
      <c r="AN33" s="55"/>
      <c r="AO33" s="67"/>
    </row>
    <row r="34" spans="1:41" ht="11.45" customHeight="1" x14ac:dyDescent="0.2">
      <c r="A34" s="66"/>
      <c r="B34" s="38"/>
      <c r="C34" s="38"/>
      <c r="D34" s="38"/>
      <c r="E34" s="38"/>
      <c r="F34" s="38"/>
      <c r="G34" s="38"/>
      <c r="H34" s="25">
        <f t="shared" ref="H34:H42" si="2">IF(B34=0,0,DAYS360(B34,E34+1))</f>
        <v>0</v>
      </c>
      <c r="I34" s="86"/>
      <c r="J34" s="86"/>
      <c r="K34" s="87"/>
      <c r="L34" s="38"/>
      <c r="M34" s="38"/>
      <c r="N34" s="38"/>
      <c r="O34" s="38"/>
      <c r="P34" s="38"/>
      <c r="Q34" s="38"/>
      <c r="R34" s="55">
        <f t="shared" si="0"/>
        <v>0</v>
      </c>
      <c r="S34" s="55"/>
      <c r="T34" s="55"/>
      <c r="U34" s="10"/>
      <c r="V34" s="38"/>
      <c r="W34" s="38"/>
      <c r="X34" s="38"/>
      <c r="Y34" s="38"/>
      <c r="Z34" s="38"/>
      <c r="AA34" s="38"/>
      <c r="AB34" s="25">
        <f t="shared" ref="AB34:AB42" si="3">IF(V34=0,0,DAYS360(V34,Y34+1))</f>
        <v>0</v>
      </c>
      <c r="AC34" s="86"/>
      <c r="AD34" s="86"/>
      <c r="AE34" s="87"/>
      <c r="AF34" s="38"/>
      <c r="AG34" s="38"/>
      <c r="AH34" s="38"/>
      <c r="AI34" s="38"/>
      <c r="AJ34" s="38"/>
      <c r="AK34" s="38"/>
      <c r="AL34" s="55">
        <f t="shared" si="1"/>
        <v>0</v>
      </c>
      <c r="AM34" s="55"/>
      <c r="AN34" s="55"/>
      <c r="AO34" s="67"/>
    </row>
    <row r="35" spans="1:41" ht="11.45" customHeight="1" x14ac:dyDescent="0.2">
      <c r="A35" s="66"/>
      <c r="B35" s="38"/>
      <c r="C35" s="38"/>
      <c r="D35" s="38"/>
      <c r="E35" s="38"/>
      <c r="F35" s="38"/>
      <c r="G35" s="38"/>
      <c r="H35" s="25">
        <f t="shared" si="2"/>
        <v>0</v>
      </c>
      <c r="I35" s="86"/>
      <c r="J35" s="86"/>
      <c r="K35" s="87"/>
      <c r="L35" s="38"/>
      <c r="M35" s="38"/>
      <c r="N35" s="38"/>
      <c r="O35" s="38"/>
      <c r="P35" s="38"/>
      <c r="Q35" s="38"/>
      <c r="R35" s="55">
        <f t="shared" si="0"/>
        <v>0</v>
      </c>
      <c r="S35" s="55"/>
      <c r="T35" s="55"/>
      <c r="U35" s="10"/>
      <c r="V35" s="38"/>
      <c r="W35" s="38"/>
      <c r="X35" s="38"/>
      <c r="Y35" s="38"/>
      <c r="Z35" s="38"/>
      <c r="AA35" s="38"/>
      <c r="AB35" s="25">
        <f t="shared" si="3"/>
        <v>0</v>
      </c>
      <c r="AC35" s="86"/>
      <c r="AD35" s="86"/>
      <c r="AE35" s="87"/>
      <c r="AF35" s="38"/>
      <c r="AG35" s="38"/>
      <c r="AH35" s="38"/>
      <c r="AI35" s="38"/>
      <c r="AJ35" s="38"/>
      <c r="AK35" s="38"/>
      <c r="AL35" s="55">
        <f t="shared" si="1"/>
        <v>0</v>
      </c>
      <c r="AM35" s="55"/>
      <c r="AN35" s="55"/>
      <c r="AO35" s="67"/>
    </row>
    <row r="36" spans="1:41" ht="11.45" customHeight="1" x14ac:dyDescent="0.2">
      <c r="A36" s="66"/>
      <c r="B36" s="38"/>
      <c r="C36" s="38"/>
      <c r="D36" s="38"/>
      <c r="E36" s="38"/>
      <c r="F36" s="38"/>
      <c r="G36" s="38"/>
      <c r="H36" s="25">
        <f t="shared" si="2"/>
        <v>0</v>
      </c>
      <c r="I36" s="86"/>
      <c r="J36" s="86"/>
      <c r="K36" s="87"/>
      <c r="L36" s="38"/>
      <c r="M36" s="38"/>
      <c r="N36" s="38"/>
      <c r="O36" s="38"/>
      <c r="P36" s="38"/>
      <c r="Q36" s="38"/>
      <c r="R36" s="55">
        <f t="shared" si="0"/>
        <v>0</v>
      </c>
      <c r="S36" s="55"/>
      <c r="T36" s="55"/>
      <c r="U36" s="10"/>
      <c r="V36" s="38"/>
      <c r="W36" s="38"/>
      <c r="X36" s="38"/>
      <c r="Y36" s="38"/>
      <c r="Z36" s="38"/>
      <c r="AA36" s="38"/>
      <c r="AB36" s="25">
        <f t="shared" si="3"/>
        <v>0</v>
      </c>
      <c r="AC36" s="86"/>
      <c r="AD36" s="86"/>
      <c r="AE36" s="87"/>
      <c r="AF36" s="38"/>
      <c r="AG36" s="38"/>
      <c r="AH36" s="38"/>
      <c r="AI36" s="38"/>
      <c r="AJ36" s="38"/>
      <c r="AK36" s="38"/>
      <c r="AL36" s="55">
        <f t="shared" si="1"/>
        <v>0</v>
      </c>
      <c r="AM36" s="55"/>
      <c r="AN36" s="55"/>
      <c r="AO36" s="67"/>
    </row>
    <row r="37" spans="1:41" ht="11.45" customHeight="1" x14ac:dyDescent="0.2">
      <c r="A37" s="66"/>
      <c r="B37" s="38"/>
      <c r="C37" s="38"/>
      <c r="D37" s="38"/>
      <c r="E37" s="38"/>
      <c r="F37" s="38"/>
      <c r="G37" s="38"/>
      <c r="H37" s="25">
        <f t="shared" si="2"/>
        <v>0</v>
      </c>
      <c r="I37" s="86"/>
      <c r="J37" s="86"/>
      <c r="K37" s="87"/>
      <c r="L37" s="38"/>
      <c r="M37" s="38"/>
      <c r="N37" s="38"/>
      <c r="O37" s="38"/>
      <c r="P37" s="38"/>
      <c r="Q37" s="38"/>
      <c r="R37" s="55">
        <f t="shared" si="0"/>
        <v>0</v>
      </c>
      <c r="S37" s="55"/>
      <c r="T37" s="55"/>
      <c r="U37" s="10"/>
      <c r="V37" s="38"/>
      <c r="W37" s="38"/>
      <c r="X37" s="38"/>
      <c r="Y37" s="38"/>
      <c r="Z37" s="38"/>
      <c r="AA37" s="38"/>
      <c r="AB37" s="25">
        <f t="shared" si="3"/>
        <v>0</v>
      </c>
      <c r="AC37" s="86"/>
      <c r="AD37" s="86"/>
      <c r="AE37" s="87"/>
      <c r="AF37" s="38"/>
      <c r="AG37" s="38"/>
      <c r="AH37" s="38"/>
      <c r="AI37" s="38"/>
      <c r="AJ37" s="38"/>
      <c r="AK37" s="38"/>
      <c r="AL37" s="55">
        <f t="shared" si="1"/>
        <v>0</v>
      </c>
      <c r="AM37" s="55"/>
      <c r="AN37" s="55"/>
      <c r="AO37" s="67"/>
    </row>
    <row r="38" spans="1:41" ht="11.45" customHeight="1" x14ac:dyDescent="0.2">
      <c r="A38" s="66"/>
      <c r="B38" s="38"/>
      <c r="C38" s="38"/>
      <c r="D38" s="38"/>
      <c r="E38" s="38"/>
      <c r="F38" s="38"/>
      <c r="G38" s="38"/>
      <c r="H38" s="25">
        <f t="shared" si="2"/>
        <v>0</v>
      </c>
      <c r="I38" s="86"/>
      <c r="J38" s="86"/>
      <c r="K38" s="87"/>
      <c r="L38" s="38"/>
      <c r="M38" s="38"/>
      <c r="N38" s="38"/>
      <c r="O38" s="38"/>
      <c r="P38" s="38"/>
      <c r="Q38" s="38"/>
      <c r="R38" s="55">
        <f t="shared" si="0"/>
        <v>0</v>
      </c>
      <c r="S38" s="55"/>
      <c r="T38" s="55"/>
      <c r="U38" s="10"/>
      <c r="V38" s="38"/>
      <c r="W38" s="38"/>
      <c r="X38" s="38"/>
      <c r="Y38" s="38"/>
      <c r="Z38" s="38"/>
      <c r="AA38" s="38"/>
      <c r="AB38" s="25">
        <f t="shared" si="3"/>
        <v>0</v>
      </c>
      <c r="AC38" s="86"/>
      <c r="AD38" s="86"/>
      <c r="AE38" s="87"/>
      <c r="AF38" s="38"/>
      <c r="AG38" s="38"/>
      <c r="AH38" s="38"/>
      <c r="AI38" s="38"/>
      <c r="AJ38" s="38"/>
      <c r="AK38" s="38"/>
      <c r="AL38" s="55">
        <f t="shared" si="1"/>
        <v>0</v>
      </c>
      <c r="AM38" s="55"/>
      <c r="AN38" s="55"/>
      <c r="AO38" s="67"/>
    </row>
    <row r="39" spans="1:41" ht="11.45" customHeight="1" x14ac:dyDescent="0.2">
      <c r="A39" s="66"/>
      <c r="B39" s="38"/>
      <c r="C39" s="38"/>
      <c r="D39" s="38"/>
      <c r="E39" s="38"/>
      <c r="F39" s="38"/>
      <c r="G39" s="38"/>
      <c r="H39" s="25">
        <f t="shared" si="2"/>
        <v>0</v>
      </c>
      <c r="I39" s="86"/>
      <c r="J39" s="86"/>
      <c r="K39" s="87"/>
      <c r="L39" s="38"/>
      <c r="M39" s="38"/>
      <c r="N39" s="38"/>
      <c r="O39" s="38"/>
      <c r="P39" s="38"/>
      <c r="Q39" s="38"/>
      <c r="R39" s="55">
        <f t="shared" si="0"/>
        <v>0</v>
      </c>
      <c r="S39" s="55"/>
      <c r="T39" s="55"/>
      <c r="U39" s="10"/>
      <c r="V39" s="38"/>
      <c r="W39" s="38"/>
      <c r="X39" s="38"/>
      <c r="Y39" s="38"/>
      <c r="Z39" s="38"/>
      <c r="AA39" s="38"/>
      <c r="AB39" s="25">
        <f t="shared" si="3"/>
        <v>0</v>
      </c>
      <c r="AC39" s="86"/>
      <c r="AD39" s="86"/>
      <c r="AE39" s="87"/>
      <c r="AF39" s="38"/>
      <c r="AG39" s="38"/>
      <c r="AH39" s="38"/>
      <c r="AI39" s="38"/>
      <c r="AJ39" s="38"/>
      <c r="AK39" s="38"/>
      <c r="AL39" s="55">
        <f t="shared" si="1"/>
        <v>0</v>
      </c>
      <c r="AM39" s="55"/>
      <c r="AN39" s="55"/>
      <c r="AO39" s="67"/>
    </row>
    <row r="40" spans="1:41" ht="11.45" customHeight="1" x14ac:dyDescent="0.2">
      <c r="A40" s="66"/>
      <c r="B40" s="38"/>
      <c r="C40" s="38"/>
      <c r="D40" s="38"/>
      <c r="E40" s="38"/>
      <c r="F40" s="38"/>
      <c r="G40" s="38"/>
      <c r="H40" s="25">
        <f t="shared" si="2"/>
        <v>0</v>
      </c>
      <c r="I40" s="86"/>
      <c r="J40" s="86"/>
      <c r="K40" s="87"/>
      <c r="L40" s="38"/>
      <c r="M40" s="38"/>
      <c r="N40" s="38"/>
      <c r="O40" s="38"/>
      <c r="P40" s="38"/>
      <c r="Q40" s="38"/>
      <c r="R40" s="55">
        <f t="shared" si="0"/>
        <v>0</v>
      </c>
      <c r="S40" s="55"/>
      <c r="T40" s="55"/>
      <c r="U40" s="10"/>
      <c r="V40" s="38"/>
      <c r="W40" s="38"/>
      <c r="X40" s="38"/>
      <c r="Y40" s="38"/>
      <c r="Z40" s="38"/>
      <c r="AA40" s="38"/>
      <c r="AB40" s="25">
        <f t="shared" si="3"/>
        <v>0</v>
      </c>
      <c r="AC40" s="86"/>
      <c r="AD40" s="86"/>
      <c r="AE40" s="87"/>
      <c r="AF40" s="38"/>
      <c r="AG40" s="38"/>
      <c r="AH40" s="38"/>
      <c r="AI40" s="38"/>
      <c r="AJ40" s="38"/>
      <c r="AK40" s="38"/>
      <c r="AL40" s="55">
        <f t="shared" si="1"/>
        <v>0</v>
      </c>
      <c r="AM40" s="55"/>
      <c r="AN40" s="55"/>
      <c r="AO40" s="67"/>
    </row>
    <row r="41" spans="1:41" ht="11.45" customHeight="1" x14ac:dyDescent="0.2">
      <c r="A41" s="66"/>
      <c r="B41" s="38"/>
      <c r="C41" s="38"/>
      <c r="D41" s="38"/>
      <c r="E41" s="38"/>
      <c r="F41" s="38"/>
      <c r="G41" s="38"/>
      <c r="H41" s="25">
        <f t="shared" si="2"/>
        <v>0</v>
      </c>
      <c r="I41" s="86"/>
      <c r="J41" s="86"/>
      <c r="K41" s="87"/>
      <c r="L41" s="38"/>
      <c r="M41" s="38"/>
      <c r="N41" s="38"/>
      <c r="O41" s="38"/>
      <c r="P41" s="38"/>
      <c r="Q41" s="38"/>
      <c r="R41" s="55">
        <f t="shared" si="0"/>
        <v>0</v>
      </c>
      <c r="S41" s="55"/>
      <c r="T41" s="55"/>
      <c r="U41" s="10"/>
      <c r="V41" s="38"/>
      <c r="W41" s="38"/>
      <c r="X41" s="38"/>
      <c r="Y41" s="38"/>
      <c r="Z41" s="38"/>
      <c r="AA41" s="38"/>
      <c r="AB41" s="25">
        <f t="shared" si="3"/>
        <v>0</v>
      </c>
      <c r="AC41" s="86"/>
      <c r="AD41" s="86"/>
      <c r="AE41" s="87"/>
      <c r="AF41" s="38"/>
      <c r="AG41" s="38"/>
      <c r="AH41" s="38"/>
      <c r="AI41" s="38"/>
      <c r="AJ41" s="38"/>
      <c r="AK41" s="38"/>
      <c r="AL41" s="55">
        <f t="shared" si="1"/>
        <v>0</v>
      </c>
      <c r="AM41" s="55"/>
      <c r="AN41" s="55"/>
      <c r="AO41" s="67"/>
    </row>
    <row r="42" spans="1:41" ht="11.45" customHeight="1" x14ac:dyDescent="0.2">
      <c r="A42" s="66"/>
      <c r="B42" s="38"/>
      <c r="C42" s="38"/>
      <c r="D42" s="38"/>
      <c r="E42" s="38"/>
      <c r="F42" s="38"/>
      <c r="G42" s="38"/>
      <c r="H42" s="25">
        <f t="shared" si="2"/>
        <v>0</v>
      </c>
      <c r="I42" s="88"/>
      <c r="J42" s="88"/>
      <c r="K42" s="89"/>
      <c r="L42" s="38"/>
      <c r="M42" s="38"/>
      <c r="N42" s="38"/>
      <c r="O42" s="38"/>
      <c r="P42" s="38"/>
      <c r="Q42" s="38"/>
      <c r="R42" s="55">
        <f t="shared" si="0"/>
        <v>0</v>
      </c>
      <c r="S42" s="55"/>
      <c r="T42" s="55"/>
      <c r="U42" s="10"/>
      <c r="V42" s="38"/>
      <c r="W42" s="38"/>
      <c r="X42" s="38"/>
      <c r="Y42" s="38"/>
      <c r="Z42" s="38"/>
      <c r="AA42" s="38"/>
      <c r="AB42" s="25">
        <f t="shared" si="3"/>
        <v>0</v>
      </c>
      <c r="AC42" s="88"/>
      <c r="AD42" s="88"/>
      <c r="AE42" s="89"/>
      <c r="AF42" s="38"/>
      <c r="AG42" s="38"/>
      <c r="AH42" s="38"/>
      <c r="AI42" s="38"/>
      <c r="AJ42" s="38"/>
      <c r="AK42" s="38"/>
      <c r="AL42" s="55">
        <f t="shared" si="1"/>
        <v>0</v>
      </c>
      <c r="AM42" s="55"/>
      <c r="AN42" s="55"/>
      <c r="AO42" s="67"/>
    </row>
    <row r="43" spans="1:41" ht="11.45" customHeight="1" x14ac:dyDescent="0.2">
      <c r="A43" s="66"/>
      <c r="B43" s="97" t="s">
        <v>55</v>
      </c>
      <c r="C43" s="97"/>
      <c r="D43" s="97"/>
      <c r="E43" s="97"/>
      <c r="F43" s="97"/>
      <c r="G43" s="97"/>
      <c r="H43" s="97"/>
      <c r="I43" s="39">
        <f>INT(SUM(H33:H42,R33:T42,AL33:AN42)/30)</f>
        <v>0</v>
      </c>
      <c r="J43" s="40"/>
      <c r="K43" s="41"/>
      <c r="L43" s="97" t="s">
        <v>3</v>
      </c>
      <c r="M43" s="97"/>
      <c r="N43" s="92">
        <f>I43*0.5</f>
        <v>0</v>
      </c>
      <c r="O43" s="92"/>
      <c r="P43" s="92"/>
      <c r="Q43" s="92"/>
      <c r="R43" s="98"/>
      <c r="S43" s="99"/>
      <c r="T43" s="100"/>
      <c r="U43" s="10"/>
      <c r="V43" s="97" t="s">
        <v>59</v>
      </c>
      <c r="W43" s="97"/>
      <c r="X43" s="97"/>
      <c r="Y43" s="97"/>
      <c r="Z43" s="97"/>
      <c r="AA43" s="97"/>
      <c r="AB43" s="97"/>
      <c r="AC43" s="39">
        <f>INT(SUM(AB33:AB42,AL33:AN42,BF33:BH42)/30)</f>
        <v>0</v>
      </c>
      <c r="AD43" s="40"/>
      <c r="AE43" s="41"/>
      <c r="AF43" s="97" t="s">
        <v>3</v>
      </c>
      <c r="AG43" s="97"/>
      <c r="AH43" s="92">
        <f>AC43*0.5</f>
        <v>0</v>
      </c>
      <c r="AI43" s="92"/>
      <c r="AJ43" s="92"/>
      <c r="AK43" s="92"/>
      <c r="AL43" s="98"/>
      <c r="AM43" s="99"/>
      <c r="AN43" s="100"/>
      <c r="AO43" s="67"/>
    </row>
    <row r="44" spans="1:41" ht="11.45" customHeight="1" x14ac:dyDescent="0.2">
      <c r="A44" s="66"/>
      <c r="B44" s="97" t="s">
        <v>57</v>
      </c>
      <c r="C44" s="97"/>
      <c r="D44" s="97"/>
      <c r="E44" s="97"/>
      <c r="F44" s="97"/>
      <c r="G44" s="97"/>
      <c r="H44" s="97"/>
      <c r="I44" s="39">
        <f>SUM(H33:H42,R33:T42,)-I43*30</f>
        <v>0</v>
      </c>
      <c r="J44" s="40"/>
      <c r="K44" s="41"/>
      <c r="L44" s="90" t="s">
        <v>3</v>
      </c>
      <c r="M44" s="91"/>
      <c r="N44" s="92">
        <f>IF(I44&gt;15,0.5,0)</f>
        <v>0</v>
      </c>
      <c r="O44" s="92"/>
      <c r="P44" s="92"/>
      <c r="Q44" s="92"/>
      <c r="R44" s="101"/>
      <c r="S44" s="102"/>
      <c r="T44" s="103"/>
      <c r="U44" s="10"/>
      <c r="V44" s="97" t="s">
        <v>60</v>
      </c>
      <c r="W44" s="97"/>
      <c r="X44" s="97"/>
      <c r="Y44" s="97"/>
      <c r="Z44" s="97"/>
      <c r="AA44" s="97"/>
      <c r="AB44" s="97"/>
      <c r="AC44" s="39">
        <f>SUM(AB33:AB42,AL33:AN42,)-AC43*30</f>
        <v>0</v>
      </c>
      <c r="AD44" s="40"/>
      <c r="AE44" s="41"/>
      <c r="AF44" s="90" t="s">
        <v>3</v>
      </c>
      <c r="AG44" s="91"/>
      <c r="AH44" s="92">
        <f>IF(AC44&gt;15,0.5,0)</f>
        <v>0</v>
      </c>
      <c r="AI44" s="92"/>
      <c r="AJ44" s="92"/>
      <c r="AK44" s="92"/>
      <c r="AL44" s="101"/>
      <c r="AM44" s="102"/>
      <c r="AN44" s="103"/>
      <c r="AO44" s="67"/>
    </row>
    <row r="45" spans="1:41" ht="11.45" customHeight="1" x14ac:dyDescent="0.2">
      <c r="A45" s="66"/>
      <c r="B45" s="93" t="s">
        <v>68</v>
      </c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4">
        <f>SUM(N43:O44)</f>
        <v>0</v>
      </c>
      <c r="O45" s="95"/>
      <c r="P45" s="95"/>
      <c r="Q45" s="96"/>
      <c r="R45" s="104"/>
      <c r="S45" s="105"/>
      <c r="T45" s="106"/>
      <c r="U45" s="10"/>
      <c r="V45" s="93" t="s">
        <v>67</v>
      </c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4">
        <f>SUM(AH43:AI44)</f>
        <v>0</v>
      </c>
      <c r="AI45" s="95"/>
      <c r="AJ45" s="95"/>
      <c r="AK45" s="96"/>
      <c r="AL45" s="104"/>
      <c r="AM45" s="105"/>
      <c r="AN45" s="106"/>
      <c r="AO45" s="67"/>
    </row>
    <row r="46" spans="1:41" ht="11.45" customHeight="1" x14ac:dyDescent="0.2">
      <c r="A46" s="66"/>
      <c r="B46" s="107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9"/>
      <c r="AO46" s="67"/>
    </row>
    <row r="47" spans="1:41" ht="18.600000000000001" customHeight="1" x14ac:dyDescent="0.2">
      <c r="A47" s="66"/>
      <c r="B47" s="54" t="s">
        <v>61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110"/>
      <c r="V47" s="54" t="s">
        <v>62</v>
      </c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67"/>
    </row>
    <row r="48" spans="1:41" x14ac:dyDescent="0.2">
      <c r="A48" s="66"/>
      <c r="B48" s="56" t="s">
        <v>47</v>
      </c>
      <c r="C48" s="56"/>
      <c r="D48" s="56"/>
      <c r="E48" s="56" t="s">
        <v>48</v>
      </c>
      <c r="F48" s="56"/>
      <c r="G48" s="56"/>
      <c r="H48" s="9" t="s">
        <v>49</v>
      </c>
      <c r="I48" s="84"/>
      <c r="J48" s="84"/>
      <c r="K48" s="85"/>
      <c r="L48" s="56" t="s">
        <v>47</v>
      </c>
      <c r="M48" s="56"/>
      <c r="N48" s="56"/>
      <c r="O48" s="56" t="s">
        <v>48</v>
      </c>
      <c r="P48" s="56"/>
      <c r="Q48" s="56"/>
      <c r="R48" s="56" t="s">
        <v>49</v>
      </c>
      <c r="S48" s="56"/>
      <c r="T48" s="56"/>
      <c r="U48" s="110"/>
      <c r="V48" s="56" t="s">
        <v>47</v>
      </c>
      <c r="W48" s="56"/>
      <c r="X48" s="56"/>
      <c r="Y48" s="56" t="s">
        <v>48</v>
      </c>
      <c r="Z48" s="56"/>
      <c r="AA48" s="56"/>
      <c r="AB48" s="9" t="s">
        <v>49</v>
      </c>
      <c r="AC48" s="84"/>
      <c r="AD48" s="84"/>
      <c r="AE48" s="85"/>
      <c r="AF48" s="56" t="s">
        <v>47</v>
      </c>
      <c r="AG48" s="56"/>
      <c r="AH48" s="56"/>
      <c r="AI48" s="56" t="s">
        <v>48</v>
      </c>
      <c r="AJ48" s="56"/>
      <c r="AK48" s="56"/>
      <c r="AL48" s="56" t="s">
        <v>49</v>
      </c>
      <c r="AM48" s="56"/>
      <c r="AN48" s="56"/>
      <c r="AO48" s="67"/>
    </row>
    <row r="49" spans="1:41" x14ac:dyDescent="0.2">
      <c r="A49" s="66"/>
      <c r="B49" s="38"/>
      <c r="C49" s="38"/>
      <c r="D49" s="38"/>
      <c r="E49" s="38"/>
      <c r="F49" s="38"/>
      <c r="G49" s="38"/>
      <c r="H49" s="25">
        <f>IF(B49=0,0,DAYS360(B49,E49+1))</f>
        <v>0</v>
      </c>
      <c r="I49" s="86"/>
      <c r="J49" s="86"/>
      <c r="K49" s="87"/>
      <c r="L49" s="38"/>
      <c r="M49" s="38"/>
      <c r="N49" s="38"/>
      <c r="O49" s="38"/>
      <c r="P49" s="38"/>
      <c r="Q49" s="38"/>
      <c r="R49" s="55">
        <f t="shared" ref="R49:R58" si="4">IF(I49=0,0,DAYS360(I49,L49+1))</f>
        <v>0</v>
      </c>
      <c r="S49" s="55"/>
      <c r="T49" s="55"/>
      <c r="U49" s="110"/>
      <c r="V49" s="38"/>
      <c r="W49" s="38"/>
      <c r="X49" s="38"/>
      <c r="Y49" s="38"/>
      <c r="Z49" s="38"/>
      <c r="AA49" s="38"/>
      <c r="AB49" s="25">
        <f>IF(V49=0,0,DAYS360(V49,Y49+1))</f>
        <v>0</v>
      </c>
      <c r="AC49" s="86"/>
      <c r="AD49" s="86"/>
      <c r="AE49" s="87"/>
      <c r="AF49" s="38"/>
      <c r="AG49" s="38"/>
      <c r="AH49" s="38"/>
      <c r="AI49" s="38"/>
      <c r="AJ49" s="38"/>
      <c r="AK49" s="38"/>
      <c r="AL49" s="55">
        <f t="shared" ref="AL49:AL58" si="5">IF(AC49=0,0,DAYS360(AC49,AF49+1))</f>
        <v>0</v>
      </c>
      <c r="AM49" s="55"/>
      <c r="AN49" s="55"/>
      <c r="AO49" s="67"/>
    </row>
    <row r="50" spans="1:41" ht="11.45" customHeight="1" x14ac:dyDescent="0.2">
      <c r="A50" s="66"/>
      <c r="B50" s="38"/>
      <c r="C50" s="38"/>
      <c r="D50" s="38"/>
      <c r="E50" s="38"/>
      <c r="F50" s="38"/>
      <c r="G50" s="38"/>
      <c r="H50" s="25">
        <f t="shared" ref="H50:H58" si="6">IF(B50=0,0,DAYS360(B50,E50+1))</f>
        <v>0</v>
      </c>
      <c r="I50" s="86"/>
      <c r="J50" s="86"/>
      <c r="K50" s="87"/>
      <c r="L50" s="38"/>
      <c r="M50" s="38"/>
      <c r="N50" s="38"/>
      <c r="O50" s="38"/>
      <c r="P50" s="38"/>
      <c r="Q50" s="38"/>
      <c r="R50" s="55">
        <f t="shared" si="4"/>
        <v>0</v>
      </c>
      <c r="S50" s="55"/>
      <c r="T50" s="55"/>
      <c r="U50" s="110"/>
      <c r="V50" s="38"/>
      <c r="W50" s="38"/>
      <c r="X50" s="38"/>
      <c r="Y50" s="38"/>
      <c r="Z50" s="38"/>
      <c r="AA50" s="38"/>
      <c r="AB50" s="25">
        <f t="shared" ref="AB50:AB58" si="7">IF(V50=0,0,DAYS360(V50,Y50+1))</f>
        <v>0</v>
      </c>
      <c r="AC50" s="86"/>
      <c r="AD50" s="86"/>
      <c r="AE50" s="87"/>
      <c r="AF50" s="38"/>
      <c r="AG50" s="38"/>
      <c r="AH50" s="38"/>
      <c r="AI50" s="38"/>
      <c r="AJ50" s="38"/>
      <c r="AK50" s="38"/>
      <c r="AL50" s="55">
        <f t="shared" si="5"/>
        <v>0</v>
      </c>
      <c r="AM50" s="55"/>
      <c r="AN50" s="55"/>
      <c r="AO50" s="67"/>
    </row>
    <row r="51" spans="1:41" ht="11.45" customHeight="1" x14ac:dyDescent="0.2">
      <c r="A51" s="66"/>
      <c r="B51" s="38"/>
      <c r="C51" s="38"/>
      <c r="D51" s="38"/>
      <c r="E51" s="38"/>
      <c r="F51" s="38"/>
      <c r="G51" s="38"/>
      <c r="H51" s="25">
        <f t="shared" si="6"/>
        <v>0</v>
      </c>
      <c r="I51" s="86"/>
      <c r="J51" s="86"/>
      <c r="K51" s="87"/>
      <c r="L51" s="38"/>
      <c r="M51" s="38"/>
      <c r="N51" s="38"/>
      <c r="O51" s="38"/>
      <c r="P51" s="38"/>
      <c r="Q51" s="38"/>
      <c r="R51" s="55">
        <f t="shared" si="4"/>
        <v>0</v>
      </c>
      <c r="S51" s="55"/>
      <c r="T51" s="55"/>
      <c r="U51" s="110"/>
      <c r="V51" s="38"/>
      <c r="W51" s="38"/>
      <c r="X51" s="38"/>
      <c r="Y51" s="38"/>
      <c r="Z51" s="38"/>
      <c r="AA51" s="38"/>
      <c r="AB51" s="25">
        <f t="shared" si="7"/>
        <v>0</v>
      </c>
      <c r="AC51" s="86"/>
      <c r="AD51" s="86"/>
      <c r="AE51" s="87"/>
      <c r="AF51" s="38"/>
      <c r="AG51" s="38"/>
      <c r="AH51" s="38"/>
      <c r="AI51" s="38"/>
      <c r="AJ51" s="38"/>
      <c r="AK51" s="38"/>
      <c r="AL51" s="55">
        <f t="shared" si="5"/>
        <v>0</v>
      </c>
      <c r="AM51" s="55"/>
      <c r="AN51" s="55"/>
      <c r="AO51" s="67"/>
    </row>
    <row r="52" spans="1:41" ht="11.45" customHeight="1" x14ac:dyDescent="0.2">
      <c r="A52" s="66"/>
      <c r="B52" s="38"/>
      <c r="C52" s="38"/>
      <c r="D52" s="38"/>
      <c r="E52" s="38"/>
      <c r="F52" s="38"/>
      <c r="G52" s="38"/>
      <c r="H52" s="25">
        <f t="shared" si="6"/>
        <v>0</v>
      </c>
      <c r="I52" s="86"/>
      <c r="J52" s="86"/>
      <c r="K52" s="87"/>
      <c r="L52" s="38"/>
      <c r="M52" s="38"/>
      <c r="N52" s="38"/>
      <c r="O52" s="38"/>
      <c r="P52" s="38"/>
      <c r="Q52" s="38"/>
      <c r="R52" s="55">
        <f t="shared" si="4"/>
        <v>0</v>
      </c>
      <c r="S52" s="55"/>
      <c r="T52" s="55"/>
      <c r="U52" s="110"/>
      <c r="V52" s="38"/>
      <c r="W52" s="38"/>
      <c r="X52" s="38"/>
      <c r="Y52" s="38"/>
      <c r="Z52" s="38"/>
      <c r="AA52" s="38"/>
      <c r="AB52" s="25">
        <f t="shared" si="7"/>
        <v>0</v>
      </c>
      <c r="AC52" s="86"/>
      <c r="AD52" s="86"/>
      <c r="AE52" s="87"/>
      <c r="AF52" s="38"/>
      <c r="AG52" s="38"/>
      <c r="AH52" s="38"/>
      <c r="AI52" s="38"/>
      <c r="AJ52" s="38"/>
      <c r="AK52" s="38"/>
      <c r="AL52" s="55">
        <f t="shared" si="5"/>
        <v>0</v>
      </c>
      <c r="AM52" s="55"/>
      <c r="AN52" s="55"/>
      <c r="AO52" s="67"/>
    </row>
    <row r="53" spans="1:41" ht="11.45" customHeight="1" x14ac:dyDescent="0.2">
      <c r="A53" s="66"/>
      <c r="B53" s="38"/>
      <c r="C53" s="38"/>
      <c r="D53" s="38"/>
      <c r="E53" s="38"/>
      <c r="F53" s="38"/>
      <c r="G53" s="38"/>
      <c r="H53" s="25">
        <f t="shared" si="6"/>
        <v>0</v>
      </c>
      <c r="I53" s="86"/>
      <c r="J53" s="86"/>
      <c r="K53" s="87"/>
      <c r="L53" s="38"/>
      <c r="M53" s="38"/>
      <c r="N53" s="38"/>
      <c r="O53" s="38"/>
      <c r="P53" s="38"/>
      <c r="Q53" s="38"/>
      <c r="R53" s="55">
        <f t="shared" si="4"/>
        <v>0</v>
      </c>
      <c r="S53" s="55"/>
      <c r="T53" s="55"/>
      <c r="U53" s="110"/>
      <c r="V53" s="38"/>
      <c r="W53" s="38"/>
      <c r="X53" s="38"/>
      <c r="Y53" s="38"/>
      <c r="Z53" s="38"/>
      <c r="AA53" s="38"/>
      <c r="AB53" s="25">
        <f t="shared" si="7"/>
        <v>0</v>
      </c>
      <c r="AC53" s="86"/>
      <c r="AD53" s="86"/>
      <c r="AE53" s="87"/>
      <c r="AF53" s="38"/>
      <c r="AG53" s="38"/>
      <c r="AH53" s="38"/>
      <c r="AI53" s="38"/>
      <c r="AJ53" s="38"/>
      <c r="AK53" s="38"/>
      <c r="AL53" s="55">
        <f t="shared" si="5"/>
        <v>0</v>
      </c>
      <c r="AM53" s="55"/>
      <c r="AN53" s="55"/>
      <c r="AO53" s="67"/>
    </row>
    <row r="54" spans="1:41" ht="11.45" customHeight="1" x14ac:dyDescent="0.2">
      <c r="A54" s="66"/>
      <c r="B54" s="38"/>
      <c r="C54" s="38"/>
      <c r="D54" s="38"/>
      <c r="E54" s="38"/>
      <c r="F54" s="38"/>
      <c r="G54" s="38"/>
      <c r="H54" s="25">
        <f t="shared" si="6"/>
        <v>0</v>
      </c>
      <c r="I54" s="86"/>
      <c r="J54" s="86"/>
      <c r="K54" s="87"/>
      <c r="L54" s="38"/>
      <c r="M54" s="38"/>
      <c r="N54" s="38"/>
      <c r="O54" s="38"/>
      <c r="P54" s="38"/>
      <c r="Q54" s="38"/>
      <c r="R54" s="55">
        <f t="shared" si="4"/>
        <v>0</v>
      </c>
      <c r="S54" s="55"/>
      <c r="T54" s="55"/>
      <c r="U54" s="110"/>
      <c r="V54" s="38"/>
      <c r="W54" s="38"/>
      <c r="X54" s="38"/>
      <c r="Y54" s="38"/>
      <c r="Z54" s="38"/>
      <c r="AA54" s="38"/>
      <c r="AB54" s="25">
        <f t="shared" si="7"/>
        <v>0</v>
      </c>
      <c r="AC54" s="86"/>
      <c r="AD54" s="86"/>
      <c r="AE54" s="87"/>
      <c r="AF54" s="38"/>
      <c r="AG54" s="38"/>
      <c r="AH54" s="38"/>
      <c r="AI54" s="38"/>
      <c r="AJ54" s="38"/>
      <c r="AK54" s="38"/>
      <c r="AL54" s="55">
        <f t="shared" si="5"/>
        <v>0</v>
      </c>
      <c r="AM54" s="55"/>
      <c r="AN54" s="55"/>
      <c r="AO54" s="67"/>
    </row>
    <row r="55" spans="1:41" ht="11.45" customHeight="1" x14ac:dyDescent="0.2">
      <c r="A55" s="66"/>
      <c r="B55" s="38"/>
      <c r="C55" s="38"/>
      <c r="D55" s="38"/>
      <c r="E55" s="38"/>
      <c r="F55" s="38"/>
      <c r="G55" s="38"/>
      <c r="H55" s="25">
        <f t="shared" si="6"/>
        <v>0</v>
      </c>
      <c r="I55" s="86"/>
      <c r="J55" s="86"/>
      <c r="K55" s="87"/>
      <c r="L55" s="38"/>
      <c r="M55" s="38"/>
      <c r="N55" s="38"/>
      <c r="O55" s="38"/>
      <c r="P55" s="38"/>
      <c r="Q55" s="38"/>
      <c r="R55" s="55">
        <f t="shared" si="4"/>
        <v>0</v>
      </c>
      <c r="S55" s="55"/>
      <c r="T55" s="55"/>
      <c r="U55" s="110"/>
      <c r="V55" s="38"/>
      <c r="W55" s="38"/>
      <c r="X55" s="38"/>
      <c r="Y55" s="38"/>
      <c r="Z55" s="38"/>
      <c r="AA55" s="38"/>
      <c r="AB55" s="25">
        <f t="shared" si="7"/>
        <v>0</v>
      </c>
      <c r="AC55" s="86"/>
      <c r="AD55" s="86"/>
      <c r="AE55" s="87"/>
      <c r="AF55" s="38"/>
      <c r="AG55" s="38"/>
      <c r="AH55" s="38"/>
      <c r="AI55" s="38"/>
      <c r="AJ55" s="38"/>
      <c r="AK55" s="38"/>
      <c r="AL55" s="55">
        <f t="shared" si="5"/>
        <v>0</v>
      </c>
      <c r="AM55" s="55"/>
      <c r="AN55" s="55"/>
      <c r="AO55" s="67"/>
    </row>
    <row r="56" spans="1:41" ht="11.45" customHeight="1" x14ac:dyDescent="0.2">
      <c r="A56" s="66"/>
      <c r="B56" s="38"/>
      <c r="C56" s="38"/>
      <c r="D56" s="38"/>
      <c r="E56" s="38"/>
      <c r="F56" s="38"/>
      <c r="G56" s="38"/>
      <c r="H56" s="25">
        <f t="shared" si="6"/>
        <v>0</v>
      </c>
      <c r="I56" s="86"/>
      <c r="J56" s="86"/>
      <c r="K56" s="87"/>
      <c r="L56" s="38"/>
      <c r="M56" s="38"/>
      <c r="N56" s="38"/>
      <c r="O56" s="38"/>
      <c r="P56" s="38"/>
      <c r="Q56" s="38"/>
      <c r="R56" s="55">
        <f t="shared" si="4"/>
        <v>0</v>
      </c>
      <c r="S56" s="55"/>
      <c r="T56" s="55"/>
      <c r="U56" s="110"/>
      <c r="V56" s="38"/>
      <c r="W56" s="38"/>
      <c r="X56" s="38"/>
      <c r="Y56" s="38"/>
      <c r="Z56" s="38"/>
      <c r="AA56" s="38"/>
      <c r="AB56" s="25">
        <f t="shared" si="7"/>
        <v>0</v>
      </c>
      <c r="AC56" s="86"/>
      <c r="AD56" s="86"/>
      <c r="AE56" s="87"/>
      <c r="AF56" s="38"/>
      <c r="AG56" s="38"/>
      <c r="AH56" s="38"/>
      <c r="AI56" s="38"/>
      <c r="AJ56" s="38"/>
      <c r="AK56" s="38"/>
      <c r="AL56" s="55">
        <f t="shared" si="5"/>
        <v>0</v>
      </c>
      <c r="AM56" s="55"/>
      <c r="AN56" s="55"/>
      <c r="AO56" s="67"/>
    </row>
    <row r="57" spans="1:41" ht="11.45" customHeight="1" x14ac:dyDescent="0.2">
      <c r="A57" s="66"/>
      <c r="B57" s="38"/>
      <c r="C57" s="38"/>
      <c r="D57" s="38"/>
      <c r="E57" s="38"/>
      <c r="F57" s="38"/>
      <c r="G57" s="38"/>
      <c r="H57" s="25">
        <f t="shared" si="6"/>
        <v>0</v>
      </c>
      <c r="I57" s="86"/>
      <c r="J57" s="86"/>
      <c r="K57" s="87"/>
      <c r="L57" s="38"/>
      <c r="M57" s="38"/>
      <c r="N57" s="38"/>
      <c r="O57" s="38"/>
      <c r="P57" s="38"/>
      <c r="Q57" s="38"/>
      <c r="R57" s="55">
        <f t="shared" si="4"/>
        <v>0</v>
      </c>
      <c r="S57" s="55"/>
      <c r="T57" s="55"/>
      <c r="U57" s="110"/>
      <c r="V57" s="38"/>
      <c r="W57" s="38"/>
      <c r="X57" s="38"/>
      <c r="Y57" s="38"/>
      <c r="Z57" s="38"/>
      <c r="AA57" s="38"/>
      <c r="AB57" s="25">
        <f t="shared" si="7"/>
        <v>0</v>
      </c>
      <c r="AC57" s="86"/>
      <c r="AD57" s="86"/>
      <c r="AE57" s="87"/>
      <c r="AF57" s="38"/>
      <c r="AG57" s="38"/>
      <c r="AH57" s="38"/>
      <c r="AI57" s="38"/>
      <c r="AJ57" s="38"/>
      <c r="AK57" s="38"/>
      <c r="AL57" s="55">
        <f t="shared" si="5"/>
        <v>0</v>
      </c>
      <c r="AM57" s="55"/>
      <c r="AN57" s="55"/>
      <c r="AO57" s="67"/>
    </row>
    <row r="58" spans="1:41" ht="11.45" customHeight="1" x14ac:dyDescent="0.2">
      <c r="A58" s="66"/>
      <c r="B58" s="38"/>
      <c r="C58" s="38"/>
      <c r="D58" s="38"/>
      <c r="E58" s="38"/>
      <c r="F58" s="38"/>
      <c r="G58" s="38"/>
      <c r="H58" s="25">
        <f t="shared" si="6"/>
        <v>0</v>
      </c>
      <c r="I58" s="88"/>
      <c r="J58" s="88"/>
      <c r="K58" s="89"/>
      <c r="L58" s="38"/>
      <c r="M58" s="38"/>
      <c r="N58" s="38"/>
      <c r="O58" s="38"/>
      <c r="P58" s="38"/>
      <c r="Q58" s="38"/>
      <c r="R58" s="55">
        <f t="shared" si="4"/>
        <v>0</v>
      </c>
      <c r="S58" s="55"/>
      <c r="T58" s="55"/>
      <c r="U58" s="110"/>
      <c r="V58" s="38"/>
      <c r="W58" s="38"/>
      <c r="X58" s="38"/>
      <c r="Y58" s="38"/>
      <c r="Z58" s="38"/>
      <c r="AA58" s="38"/>
      <c r="AB58" s="25">
        <f t="shared" si="7"/>
        <v>0</v>
      </c>
      <c r="AC58" s="88"/>
      <c r="AD58" s="88"/>
      <c r="AE58" s="89"/>
      <c r="AF58" s="38"/>
      <c r="AG58" s="38"/>
      <c r="AH58" s="38"/>
      <c r="AI58" s="38"/>
      <c r="AJ58" s="38"/>
      <c r="AK58" s="38"/>
      <c r="AL58" s="55">
        <f t="shared" si="5"/>
        <v>0</v>
      </c>
      <c r="AM58" s="55"/>
      <c r="AN58" s="55"/>
      <c r="AO58" s="67"/>
    </row>
    <row r="59" spans="1:41" ht="11.45" customHeight="1" x14ac:dyDescent="0.2">
      <c r="A59" s="66"/>
      <c r="B59" s="97" t="s">
        <v>63</v>
      </c>
      <c r="C59" s="97"/>
      <c r="D59" s="97"/>
      <c r="E59" s="97"/>
      <c r="F59" s="97"/>
      <c r="G59" s="97"/>
      <c r="H59" s="97"/>
      <c r="I59" s="39">
        <f>INT(SUM(H49:H58,R49:T58,AL49:AN58)/30)</f>
        <v>0</v>
      </c>
      <c r="J59" s="40"/>
      <c r="K59" s="41"/>
      <c r="L59" s="97" t="s">
        <v>3</v>
      </c>
      <c r="M59" s="97"/>
      <c r="N59" s="92">
        <f>I59*0.5</f>
        <v>0</v>
      </c>
      <c r="O59" s="92"/>
      <c r="P59" s="92"/>
      <c r="Q59" s="92"/>
      <c r="R59" s="98"/>
      <c r="S59" s="99"/>
      <c r="T59" s="100"/>
      <c r="U59" s="110"/>
      <c r="V59" s="90" t="s">
        <v>65</v>
      </c>
      <c r="W59" s="111"/>
      <c r="X59" s="111"/>
      <c r="Y59" s="111"/>
      <c r="Z59" s="111"/>
      <c r="AA59" s="111"/>
      <c r="AB59" s="91"/>
      <c r="AC59" s="39">
        <f>INT(SUM(AB49:AB58,AL49:AN58,)/30)</f>
        <v>0</v>
      </c>
      <c r="AD59" s="40"/>
      <c r="AE59" s="41"/>
      <c r="AF59" s="90" t="s">
        <v>3</v>
      </c>
      <c r="AG59" s="91"/>
      <c r="AH59" s="92">
        <f>AC59*0.5</f>
        <v>0</v>
      </c>
      <c r="AI59" s="92"/>
      <c r="AJ59" s="92"/>
      <c r="AK59" s="92"/>
      <c r="AL59" s="98"/>
      <c r="AM59" s="99"/>
      <c r="AN59" s="100"/>
      <c r="AO59" s="67"/>
    </row>
    <row r="60" spans="1:41" ht="11.45" customHeight="1" x14ac:dyDescent="0.2">
      <c r="A60" s="66"/>
      <c r="B60" s="97" t="s">
        <v>64</v>
      </c>
      <c r="C60" s="97"/>
      <c r="D60" s="97"/>
      <c r="E60" s="97"/>
      <c r="F60" s="97"/>
      <c r="G60" s="97"/>
      <c r="H60" s="97"/>
      <c r="I60" s="39">
        <f>SUM(H49:H58,R49:T58,)-I59*30</f>
        <v>0</v>
      </c>
      <c r="J60" s="40"/>
      <c r="K60" s="41"/>
      <c r="L60" s="90" t="s">
        <v>3</v>
      </c>
      <c r="M60" s="91"/>
      <c r="N60" s="92">
        <f>IF(I60&gt;15,0.5,0)</f>
        <v>0</v>
      </c>
      <c r="O60" s="92"/>
      <c r="P60" s="92"/>
      <c r="Q60" s="92"/>
      <c r="R60" s="101"/>
      <c r="S60" s="102"/>
      <c r="T60" s="103"/>
      <c r="U60" s="110"/>
      <c r="V60" s="90" t="s">
        <v>66</v>
      </c>
      <c r="W60" s="111"/>
      <c r="X60" s="111"/>
      <c r="Y60" s="111"/>
      <c r="Z60" s="111"/>
      <c r="AA60" s="111"/>
      <c r="AB60" s="91"/>
      <c r="AC60" s="39">
        <f>SUM(AB49:AB58,AL49:AN58)-AC59*30</f>
        <v>0</v>
      </c>
      <c r="AD60" s="40"/>
      <c r="AE60" s="41"/>
      <c r="AF60" s="90" t="s">
        <v>3</v>
      </c>
      <c r="AG60" s="91"/>
      <c r="AH60" s="92">
        <f>IF(AC60&gt;15,0.5,0)</f>
        <v>0</v>
      </c>
      <c r="AI60" s="92"/>
      <c r="AJ60" s="92"/>
      <c r="AK60" s="92"/>
      <c r="AL60" s="101"/>
      <c r="AM60" s="102"/>
      <c r="AN60" s="103"/>
      <c r="AO60" s="67"/>
    </row>
    <row r="61" spans="1:41" ht="11.45" customHeight="1" x14ac:dyDescent="0.2">
      <c r="A61" s="66"/>
      <c r="B61" s="112" t="s">
        <v>69</v>
      </c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4"/>
      <c r="N61" s="94">
        <f>SUM(N59:O60)</f>
        <v>0</v>
      </c>
      <c r="O61" s="95"/>
      <c r="P61" s="95"/>
      <c r="Q61" s="96"/>
      <c r="R61" s="104"/>
      <c r="S61" s="105"/>
      <c r="T61" s="106"/>
      <c r="U61" s="110"/>
      <c r="V61" s="112" t="s">
        <v>70</v>
      </c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4"/>
      <c r="AH61" s="94">
        <f>SUM(AH59:AI60)</f>
        <v>0</v>
      </c>
      <c r="AI61" s="95"/>
      <c r="AJ61" s="95"/>
      <c r="AK61" s="96"/>
      <c r="AL61" s="104"/>
      <c r="AM61" s="105"/>
      <c r="AN61" s="106"/>
      <c r="AO61" s="67"/>
    </row>
    <row r="62" spans="1:41" ht="11.45" customHeight="1" x14ac:dyDescent="0.2">
      <c r="A62" s="66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67"/>
    </row>
    <row r="63" spans="1:41" ht="13.9" customHeight="1" x14ac:dyDescent="0.2">
      <c r="A63" s="66"/>
      <c r="B63" s="80" t="s">
        <v>83</v>
      </c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67"/>
    </row>
    <row r="64" spans="1:41" ht="54.6" customHeight="1" x14ac:dyDescent="0.2">
      <c r="A64" s="66"/>
      <c r="B64" s="77" t="s">
        <v>135</v>
      </c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9"/>
      <c r="AO64" s="67"/>
    </row>
    <row r="65" spans="1:41" ht="11.45" customHeight="1" x14ac:dyDescent="0.2">
      <c r="A65" s="66"/>
      <c r="B65" s="51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3"/>
      <c r="AO65" s="67"/>
    </row>
    <row r="66" spans="1:41" ht="18.600000000000001" customHeight="1" x14ac:dyDescent="0.2">
      <c r="A66" s="66"/>
      <c r="B66" s="54" t="s">
        <v>56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116"/>
      <c r="V66" s="54" t="s">
        <v>58</v>
      </c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67"/>
    </row>
    <row r="67" spans="1:41" x14ac:dyDescent="0.2">
      <c r="A67" s="66"/>
      <c r="B67" s="37" t="s">
        <v>47</v>
      </c>
      <c r="C67" s="37"/>
      <c r="D67" s="37"/>
      <c r="E67" s="37" t="s">
        <v>48</v>
      </c>
      <c r="F67" s="37"/>
      <c r="G67" s="37"/>
      <c r="H67" s="11" t="s">
        <v>49</v>
      </c>
      <c r="I67" s="86"/>
      <c r="J67" s="86"/>
      <c r="K67" s="87"/>
      <c r="L67" s="37" t="s">
        <v>47</v>
      </c>
      <c r="M67" s="37"/>
      <c r="N67" s="37"/>
      <c r="O67" s="37" t="s">
        <v>48</v>
      </c>
      <c r="P67" s="37"/>
      <c r="Q67" s="37"/>
      <c r="R67" s="37" t="s">
        <v>49</v>
      </c>
      <c r="S67" s="37"/>
      <c r="T67" s="37"/>
      <c r="U67" s="117"/>
      <c r="V67" s="37" t="s">
        <v>47</v>
      </c>
      <c r="W67" s="37"/>
      <c r="X67" s="37"/>
      <c r="Y67" s="37" t="s">
        <v>48</v>
      </c>
      <c r="Z67" s="37"/>
      <c r="AA67" s="37"/>
      <c r="AB67" s="11" t="s">
        <v>49</v>
      </c>
      <c r="AC67" s="86"/>
      <c r="AD67" s="86"/>
      <c r="AE67" s="87"/>
      <c r="AF67" s="37" t="s">
        <v>47</v>
      </c>
      <c r="AG67" s="37"/>
      <c r="AH67" s="37"/>
      <c r="AI67" s="37" t="s">
        <v>48</v>
      </c>
      <c r="AJ67" s="37"/>
      <c r="AK67" s="37"/>
      <c r="AL67" s="37" t="s">
        <v>49</v>
      </c>
      <c r="AM67" s="37"/>
      <c r="AN67" s="37"/>
      <c r="AO67" s="67"/>
    </row>
    <row r="68" spans="1:41" x14ac:dyDescent="0.2">
      <c r="A68" s="66"/>
      <c r="B68" s="38"/>
      <c r="C68" s="38"/>
      <c r="D68" s="38"/>
      <c r="E68" s="38"/>
      <c r="F68" s="38"/>
      <c r="G68" s="38"/>
      <c r="H68" s="25">
        <f>IF(B68=0,0,DAYS360(B68,E68+1))</f>
        <v>0</v>
      </c>
      <c r="I68" s="86"/>
      <c r="J68" s="86"/>
      <c r="K68" s="87"/>
      <c r="L68" s="38"/>
      <c r="M68" s="38"/>
      <c r="N68" s="38"/>
      <c r="O68" s="38"/>
      <c r="P68" s="38"/>
      <c r="Q68" s="38"/>
      <c r="R68" s="55">
        <f t="shared" ref="R68:R77" si="8">IF(I68=0,0,DAYS360(I68,L68+1))</f>
        <v>0</v>
      </c>
      <c r="S68" s="55"/>
      <c r="T68" s="55"/>
      <c r="U68" s="117"/>
      <c r="V68" s="38"/>
      <c r="W68" s="38"/>
      <c r="X68" s="38"/>
      <c r="Y68" s="38"/>
      <c r="Z68" s="38"/>
      <c r="AA68" s="38"/>
      <c r="AB68" s="25">
        <f>IF(V68=0,0,DAYS360(V68,Y68+1))</f>
        <v>0</v>
      </c>
      <c r="AC68" s="86"/>
      <c r="AD68" s="86"/>
      <c r="AE68" s="87"/>
      <c r="AF68" s="38"/>
      <c r="AG68" s="38"/>
      <c r="AH68" s="38"/>
      <c r="AI68" s="38"/>
      <c r="AJ68" s="38"/>
      <c r="AK68" s="38"/>
      <c r="AL68" s="55">
        <f t="shared" ref="AL68:AL77" si="9">IF(AC68=0,0,DAYS360(AC68,AF68+1))</f>
        <v>0</v>
      </c>
      <c r="AM68" s="55"/>
      <c r="AN68" s="55"/>
      <c r="AO68" s="67"/>
    </row>
    <row r="69" spans="1:41" ht="11.45" customHeight="1" x14ac:dyDescent="0.2">
      <c r="A69" s="66"/>
      <c r="B69" s="38"/>
      <c r="C69" s="38"/>
      <c r="D69" s="38"/>
      <c r="E69" s="38"/>
      <c r="F69" s="38"/>
      <c r="G69" s="38"/>
      <c r="H69" s="25">
        <f t="shared" ref="H69:H77" si="10">IF(B69=0,0,DAYS360(B69,E69+1))</f>
        <v>0</v>
      </c>
      <c r="I69" s="86"/>
      <c r="J69" s="86"/>
      <c r="K69" s="87"/>
      <c r="L69" s="38"/>
      <c r="M69" s="38"/>
      <c r="N69" s="38"/>
      <c r="O69" s="38"/>
      <c r="P69" s="38"/>
      <c r="Q69" s="38"/>
      <c r="R69" s="55">
        <f t="shared" si="8"/>
        <v>0</v>
      </c>
      <c r="S69" s="55"/>
      <c r="T69" s="55"/>
      <c r="U69" s="117"/>
      <c r="V69" s="38"/>
      <c r="W69" s="38"/>
      <c r="X69" s="38"/>
      <c r="Y69" s="38"/>
      <c r="Z69" s="38"/>
      <c r="AA69" s="38"/>
      <c r="AB69" s="25">
        <f t="shared" ref="AB69:AB77" si="11">IF(V69=0,0,DAYS360(V69,Y69+1))</f>
        <v>0</v>
      </c>
      <c r="AC69" s="86"/>
      <c r="AD69" s="86"/>
      <c r="AE69" s="87"/>
      <c r="AF69" s="38"/>
      <c r="AG69" s="38"/>
      <c r="AH69" s="38"/>
      <c r="AI69" s="38"/>
      <c r="AJ69" s="38"/>
      <c r="AK69" s="38"/>
      <c r="AL69" s="55">
        <f t="shared" si="9"/>
        <v>0</v>
      </c>
      <c r="AM69" s="55"/>
      <c r="AN69" s="55"/>
      <c r="AO69" s="67"/>
    </row>
    <row r="70" spans="1:41" ht="11.45" customHeight="1" x14ac:dyDescent="0.2">
      <c r="A70" s="66"/>
      <c r="B70" s="38"/>
      <c r="C70" s="38"/>
      <c r="D70" s="38"/>
      <c r="E70" s="38"/>
      <c r="F70" s="38"/>
      <c r="G70" s="38"/>
      <c r="H70" s="25">
        <f t="shared" si="10"/>
        <v>0</v>
      </c>
      <c r="I70" s="86"/>
      <c r="J70" s="86"/>
      <c r="K70" s="87"/>
      <c r="L70" s="38"/>
      <c r="M70" s="38"/>
      <c r="N70" s="38"/>
      <c r="O70" s="38"/>
      <c r="P70" s="38"/>
      <c r="Q70" s="38"/>
      <c r="R70" s="55">
        <f t="shared" si="8"/>
        <v>0</v>
      </c>
      <c r="S70" s="55"/>
      <c r="T70" s="55"/>
      <c r="U70" s="117"/>
      <c r="V70" s="38"/>
      <c r="W70" s="38"/>
      <c r="X70" s="38"/>
      <c r="Y70" s="38"/>
      <c r="Z70" s="38"/>
      <c r="AA70" s="38"/>
      <c r="AB70" s="25">
        <f t="shared" si="11"/>
        <v>0</v>
      </c>
      <c r="AC70" s="86"/>
      <c r="AD70" s="86"/>
      <c r="AE70" s="87"/>
      <c r="AF70" s="38"/>
      <c r="AG70" s="38"/>
      <c r="AH70" s="38"/>
      <c r="AI70" s="38"/>
      <c r="AJ70" s="38"/>
      <c r="AK70" s="38"/>
      <c r="AL70" s="55">
        <f t="shared" si="9"/>
        <v>0</v>
      </c>
      <c r="AM70" s="55"/>
      <c r="AN70" s="55"/>
      <c r="AO70" s="67"/>
    </row>
    <row r="71" spans="1:41" ht="11.45" customHeight="1" x14ac:dyDescent="0.2">
      <c r="A71" s="66"/>
      <c r="B71" s="38"/>
      <c r="C71" s="38"/>
      <c r="D71" s="38"/>
      <c r="E71" s="38"/>
      <c r="F71" s="38"/>
      <c r="G71" s="38"/>
      <c r="H71" s="25">
        <f t="shared" si="10"/>
        <v>0</v>
      </c>
      <c r="I71" s="86"/>
      <c r="J71" s="86"/>
      <c r="K71" s="87"/>
      <c r="L71" s="38"/>
      <c r="M71" s="38"/>
      <c r="N71" s="38"/>
      <c r="O71" s="38"/>
      <c r="P71" s="38"/>
      <c r="Q71" s="38"/>
      <c r="R71" s="55">
        <f t="shared" si="8"/>
        <v>0</v>
      </c>
      <c r="S71" s="55"/>
      <c r="T71" s="55"/>
      <c r="U71" s="117"/>
      <c r="V71" s="38"/>
      <c r="W71" s="38"/>
      <c r="X71" s="38"/>
      <c r="Y71" s="38"/>
      <c r="Z71" s="38"/>
      <c r="AA71" s="38"/>
      <c r="AB71" s="25">
        <f t="shared" si="11"/>
        <v>0</v>
      </c>
      <c r="AC71" s="86"/>
      <c r="AD71" s="86"/>
      <c r="AE71" s="87"/>
      <c r="AF71" s="38"/>
      <c r="AG71" s="38"/>
      <c r="AH71" s="38"/>
      <c r="AI71" s="38"/>
      <c r="AJ71" s="38"/>
      <c r="AK71" s="38"/>
      <c r="AL71" s="55">
        <f t="shared" si="9"/>
        <v>0</v>
      </c>
      <c r="AM71" s="55"/>
      <c r="AN71" s="55"/>
      <c r="AO71" s="67"/>
    </row>
    <row r="72" spans="1:41" ht="11.45" customHeight="1" x14ac:dyDescent="0.2">
      <c r="A72" s="66"/>
      <c r="B72" s="38"/>
      <c r="C72" s="38"/>
      <c r="D72" s="38"/>
      <c r="E72" s="38"/>
      <c r="F72" s="38"/>
      <c r="G72" s="38"/>
      <c r="H72" s="25">
        <f t="shared" si="10"/>
        <v>0</v>
      </c>
      <c r="I72" s="86"/>
      <c r="J72" s="86"/>
      <c r="K72" s="87"/>
      <c r="L72" s="38"/>
      <c r="M72" s="38"/>
      <c r="N72" s="38"/>
      <c r="O72" s="38"/>
      <c r="P72" s="38"/>
      <c r="Q72" s="38"/>
      <c r="R72" s="55">
        <f t="shared" si="8"/>
        <v>0</v>
      </c>
      <c r="S72" s="55"/>
      <c r="T72" s="55"/>
      <c r="U72" s="117"/>
      <c r="V72" s="38"/>
      <c r="W72" s="38"/>
      <c r="X72" s="38"/>
      <c r="Y72" s="38"/>
      <c r="Z72" s="38"/>
      <c r="AA72" s="38"/>
      <c r="AB72" s="25">
        <f t="shared" si="11"/>
        <v>0</v>
      </c>
      <c r="AC72" s="86"/>
      <c r="AD72" s="86"/>
      <c r="AE72" s="87"/>
      <c r="AF72" s="38"/>
      <c r="AG72" s="38"/>
      <c r="AH72" s="38"/>
      <c r="AI72" s="38"/>
      <c r="AJ72" s="38"/>
      <c r="AK72" s="38"/>
      <c r="AL72" s="55">
        <f t="shared" si="9"/>
        <v>0</v>
      </c>
      <c r="AM72" s="55"/>
      <c r="AN72" s="55"/>
      <c r="AO72" s="67"/>
    </row>
    <row r="73" spans="1:41" ht="11.45" customHeight="1" x14ac:dyDescent="0.2">
      <c r="A73" s="66"/>
      <c r="B73" s="38"/>
      <c r="C73" s="38"/>
      <c r="D73" s="38"/>
      <c r="E73" s="38"/>
      <c r="F73" s="38"/>
      <c r="G73" s="38"/>
      <c r="H73" s="25">
        <f t="shared" si="10"/>
        <v>0</v>
      </c>
      <c r="I73" s="86"/>
      <c r="J73" s="86"/>
      <c r="K73" s="87"/>
      <c r="L73" s="38"/>
      <c r="M73" s="38"/>
      <c r="N73" s="38"/>
      <c r="O73" s="38"/>
      <c r="P73" s="38"/>
      <c r="Q73" s="38"/>
      <c r="R73" s="55">
        <f t="shared" si="8"/>
        <v>0</v>
      </c>
      <c r="S73" s="55"/>
      <c r="T73" s="55"/>
      <c r="U73" s="117"/>
      <c r="V73" s="38"/>
      <c r="W73" s="38"/>
      <c r="X73" s="38"/>
      <c r="Y73" s="38"/>
      <c r="Z73" s="38"/>
      <c r="AA73" s="38"/>
      <c r="AB73" s="25">
        <f t="shared" si="11"/>
        <v>0</v>
      </c>
      <c r="AC73" s="86"/>
      <c r="AD73" s="86"/>
      <c r="AE73" s="87"/>
      <c r="AF73" s="38"/>
      <c r="AG73" s="38"/>
      <c r="AH73" s="38"/>
      <c r="AI73" s="38"/>
      <c r="AJ73" s="38"/>
      <c r="AK73" s="38"/>
      <c r="AL73" s="55">
        <f t="shared" si="9"/>
        <v>0</v>
      </c>
      <c r="AM73" s="55"/>
      <c r="AN73" s="55"/>
      <c r="AO73" s="67"/>
    </row>
    <row r="74" spans="1:41" ht="11.45" customHeight="1" x14ac:dyDescent="0.2">
      <c r="A74" s="66"/>
      <c r="B74" s="38"/>
      <c r="C74" s="38"/>
      <c r="D74" s="38"/>
      <c r="E74" s="38"/>
      <c r="F74" s="38"/>
      <c r="G74" s="38"/>
      <c r="H74" s="25">
        <f t="shared" si="10"/>
        <v>0</v>
      </c>
      <c r="I74" s="86"/>
      <c r="J74" s="86"/>
      <c r="K74" s="87"/>
      <c r="L74" s="38"/>
      <c r="M74" s="38"/>
      <c r="N74" s="38"/>
      <c r="O74" s="38"/>
      <c r="P74" s="38"/>
      <c r="Q74" s="38"/>
      <c r="R74" s="55">
        <f t="shared" si="8"/>
        <v>0</v>
      </c>
      <c r="S74" s="55"/>
      <c r="T74" s="55"/>
      <c r="U74" s="117"/>
      <c r="V74" s="38"/>
      <c r="W74" s="38"/>
      <c r="X74" s="38"/>
      <c r="Y74" s="38"/>
      <c r="Z74" s="38"/>
      <c r="AA74" s="38"/>
      <c r="AB74" s="25">
        <f t="shared" si="11"/>
        <v>0</v>
      </c>
      <c r="AC74" s="86"/>
      <c r="AD74" s="86"/>
      <c r="AE74" s="87"/>
      <c r="AF74" s="38"/>
      <c r="AG74" s="38"/>
      <c r="AH74" s="38"/>
      <c r="AI74" s="38"/>
      <c r="AJ74" s="38"/>
      <c r="AK74" s="38"/>
      <c r="AL74" s="55">
        <f t="shared" si="9"/>
        <v>0</v>
      </c>
      <c r="AM74" s="55"/>
      <c r="AN74" s="55"/>
      <c r="AO74" s="67"/>
    </row>
    <row r="75" spans="1:41" ht="11.45" customHeight="1" x14ac:dyDescent="0.2">
      <c r="A75" s="66"/>
      <c r="B75" s="38"/>
      <c r="C75" s="38"/>
      <c r="D75" s="38"/>
      <c r="E75" s="38"/>
      <c r="F75" s="38"/>
      <c r="G75" s="38"/>
      <c r="H75" s="25">
        <f t="shared" si="10"/>
        <v>0</v>
      </c>
      <c r="I75" s="86"/>
      <c r="J75" s="86"/>
      <c r="K75" s="87"/>
      <c r="L75" s="38"/>
      <c r="M75" s="38"/>
      <c r="N75" s="38"/>
      <c r="O75" s="38"/>
      <c r="P75" s="38"/>
      <c r="Q75" s="38"/>
      <c r="R75" s="55">
        <f t="shared" si="8"/>
        <v>0</v>
      </c>
      <c r="S75" s="55"/>
      <c r="T75" s="55"/>
      <c r="U75" s="117"/>
      <c r="V75" s="38"/>
      <c r="W75" s="38"/>
      <c r="X75" s="38"/>
      <c r="Y75" s="38"/>
      <c r="Z75" s="38"/>
      <c r="AA75" s="38"/>
      <c r="AB75" s="25">
        <f t="shared" si="11"/>
        <v>0</v>
      </c>
      <c r="AC75" s="86"/>
      <c r="AD75" s="86"/>
      <c r="AE75" s="87"/>
      <c r="AF75" s="38"/>
      <c r="AG75" s="38"/>
      <c r="AH75" s="38"/>
      <c r="AI75" s="38"/>
      <c r="AJ75" s="38"/>
      <c r="AK75" s="38"/>
      <c r="AL75" s="55">
        <f t="shared" si="9"/>
        <v>0</v>
      </c>
      <c r="AM75" s="55"/>
      <c r="AN75" s="55"/>
      <c r="AO75" s="67"/>
    </row>
    <row r="76" spans="1:41" ht="11.45" customHeight="1" x14ac:dyDescent="0.2">
      <c r="A76" s="66"/>
      <c r="B76" s="38"/>
      <c r="C76" s="38"/>
      <c r="D76" s="38"/>
      <c r="E76" s="38"/>
      <c r="F76" s="38"/>
      <c r="G76" s="38"/>
      <c r="H76" s="25">
        <f t="shared" si="10"/>
        <v>0</v>
      </c>
      <c r="I76" s="86"/>
      <c r="J76" s="86"/>
      <c r="K76" s="87"/>
      <c r="L76" s="38"/>
      <c r="M76" s="38"/>
      <c r="N76" s="38"/>
      <c r="O76" s="38"/>
      <c r="P76" s="38"/>
      <c r="Q76" s="38"/>
      <c r="R76" s="55">
        <f t="shared" si="8"/>
        <v>0</v>
      </c>
      <c r="S76" s="55"/>
      <c r="T76" s="55"/>
      <c r="U76" s="117"/>
      <c r="V76" s="38"/>
      <c r="W76" s="38"/>
      <c r="X76" s="38"/>
      <c r="Y76" s="38"/>
      <c r="Z76" s="38"/>
      <c r="AA76" s="38"/>
      <c r="AB76" s="25">
        <f t="shared" si="11"/>
        <v>0</v>
      </c>
      <c r="AC76" s="86"/>
      <c r="AD76" s="86"/>
      <c r="AE76" s="87"/>
      <c r="AF76" s="38"/>
      <c r="AG76" s="38"/>
      <c r="AH76" s="38"/>
      <c r="AI76" s="38"/>
      <c r="AJ76" s="38"/>
      <c r="AK76" s="38"/>
      <c r="AL76" s="55">
        <f t="shared" si="9"/>
        <v>0</v>
      </c>
      <c r="AM76" s="55"/>
      <c r="AN76" s="55"/>
      <c r="AO76" s="67"/>
    </row>
    <row r="77" spans="1:41" ht="11.45" customHeight="1" x14ac:dyDescent="0.2">
      <c r="A77" s="66"/>
      <c r="B77" s="38"/>
      <c r="C77" s="38"/>
      <c r="D77" s="38"/>
      <c r="E77" s="38"/>
      <c r="F77" s="38"/>
      <c r="G77" s="38"/>
      <c r="H77" s="25">
        <f t="shared" si="10"/>
        <v>0</v>
      </c>
      <c r="I77" s="88"/>
      <c r="J77" s="88"/>
      <c r="K77" s="89"/>
      <c r="L77" s="38"/>
      <c r="M77" s="38"/>
      <c r="N77" s="38"/>
      <c r="O77" s="38"/>
      <c r="P77" s="38"/>
      <c r="Q77" s="38"/>
      <c r="R77" s="55">
        <f t="shared" si="8"/>
        <v>0</v>
      </c>
      <c r="S77" s="55"/>
      <c r="T77" s="55"/>
      <c r="U77" s="117"/>
      <c r="V77" s="38"/>
      <c r="W77" s="38"/>
      <c r="X77" s="38"/>
      <c r="Y77" s="38"/>
      <c r="Z77" s="38"/>
      <c r="AA77" s="38"/>
      <c r="AB77" s="25">
        <f t="shared" si="11"/>
        <v>0</v>
      </c>
      <c r="AC77" s="88"/>
      <c r="AD77" s="88"/>
      <c r="AE77" s="89"/>
      <c r="AF77" s="38"/>
      <c r="AG77" s="38"/>
      <c r="AH77" s="38"/>
      <c r="AI77" s="38"/>
      <c r="AJ77" s="38"/>
      <c r="AK77" s="38"/>
      <c r="AL77" s="55">
        <f t="shared" si="9"/>
        <v>0</v>
      </c>
      <c r="AM77" s="55"/>
      <c r="AN77" s="55"/>
      <c r="AO77" s="67"/>
    </row>
    <row r="78" spans="1:41" ht="11.45" customHeight="1" x14ac:dyDescent="0.2">
      <c r="A78" s="66"/>
      <c r="B78" s="97" t="s">
        <v>55</v>
      </c>
      <c r="C78" s="97"/>
      <c r="D78" s="97"/>
      <c r="E78" s="97"/>
      <c r="F78" s="97"/>
      <c r="G78" s="97"/>
      <c r="H78" s="97"/>
      <c r="I78" s="39">
        <f>INT(SUM(H68:H77,R68:T77,AL68:AN77)/30)</f>
        <v>0</v>
      </c>
      <c r="J78" s="40"/>
      <c r="K78" s="41"/>
      <c r="L78" s="97" t="s">
        <v>3</v>
      </c>
      <c r="M78" s="97"/>
      <c r="N78" s="92">
        <f>I78*0.25</f>
        <v>0</v>
      </c>
      <c r="O78" s="92"/>
      <c r="P78" s="92"/>
      <c r="Q78" s="92"/>
      <c r="R78" s="98"/>
      <c r="S78" s="99"/>
      <c r="T78" s="100"/>
      <c r="U78" s="117"/>
      <c r="V78" s="90" t="s">
        <v>59</v>
      </c>
      <c r="W78" s="111"/>
      <c r="X78" s="111"/>
      <c r="Y78" s="111"/>
      <c r="Z78" s="111"/>
      <c r="AA78" s="111"/>
      <c r="AB78" s="91"/>
      <c r="AC78" s="39">
        <f>INT(SUM(AB68:AB77,AL68:AN77,)/30)</f>
        <v>0</v>
      </c>
      <c r="AD78" s="40"/>
      <c r="AE78" s="41"/>
      <c r="AF78" s="90" t="s">
        <v>3</v>
      </c>
      <c r="AG78" s="91"/>
      <c r="AH78" s="92">
        <f>AC78*0.25</f>
        <v>0</v>
      </c>
      <c r="AI78" s="92"/>
      <c r="AJ78" s="92"/>
      <c r="AK78" s="92"/>
      <c r="AL78" s="98"/>
      <c r="AM78" s="99"/>
      <c r="AN78" s="100"/>
      <c r="AO78" s="67"/>
    </row>
    <row r="79" spans="1:41" ht="11.45" customHeight="1" x14ac:dyDescent="0.2">
      <c r="A79" s="66"/>
      <c r="B79" s="97" t="s">
        <v>57</v>
      </c>
      <c r="C79" s="97"/>
      <c r="D79" s="97"/>
      <c r="E79" s="97"/>
      <c r="F79" s="97"/>
      <c r="G79" s="97"/>
      <c r="H79" s="97"/>
      <c r="I79" s="39">
        <f>SUM(H68:H77,R68:T77,)-I78*30</f>
        <v>0</v>
      </c>
      <c r="J79" s="40"/>
      <c r="K79" s="41"/>
      <c r="L79" s="90" t="s">
        <v>3</v>
      </c>
      <c r="M79" s="91"/>
      <c r="N79" s="92">
        <f>IF(I79&gt;15,0.25,0)</f>
        <v>0</v>
      </c>
      <c r="O79" s="92"/>
      <c r="P79" s="92"/>
      <c r="Q79" s="92"/>
      <c r="R79" s="101"/>
      <c r="S79" s="102"/>
      <c r="T79" s="103"/>
      <c r="U79" s="117"/>
      <c r="V79" s="90" t="s">
        <v>60</v>
      </c>
      <c r="W79" s="111"/>
      <c r="X79" s="111"/>
      <c r="Y79" s="111"/>
      <c r="Z79" s="111"/>
      <c r="AA79" s="111"/>
      <c r="AB79" s="91"/>
      <c r="AC79" s="39">
        <f>SUM(AB68:AB77,AL68:AN77)-AC78*30</f>
        <v>0</v>
      </c>
      <c r="AD79" s="40"/>
      <c r="AE79" s="41"/>
      <c r="AF79" s="90" t="s">
        <v>3</v>
      </c>
      <c r="AG79" s="91"/>
      <c r="AH79" s="92">
        <f>IF(AC79&gt;15,0.25,0)</f>
        <v>0</v>
      </c>
      <c r="AI79" s="92"/>
      <c r="AJ79" s="92"/>
      <c r="AK79" s="92"/>
      <c r="AL79" s="101"/>
      <c r="AM79" s="102"/>
      <c r="AN79" s="103"/>
      <c r="AO79" s="67"/>
    </row>
    <row r="80" spans="1:41" ht="11.45" customHeight="1" x14ac:dyDescent="0.2">
      <c r="A80" s="66"/>
      <c r="B80" s="112" t="s">
        <v>68</v>
      </c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4"/>
      <c r="N80" s="121">
        <f>SUM(N78:O79)</f>
        <v>0</v>
      </c>
      <c r="O80" s="121"/>
      <c r="P80" s="121"/>
      <c r="Q80" s="121"/>
      <c r="R80" s="104"/>
      <c r="S80" s="105"/>
      <c r="T80" s="106"/>
      <c r="U80" s="117"/>
      <c r="V80" s="122" t="s">
        <v>67</v>
      </c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4"/>
      <c r="AH80" s="121">
        <f>SUM(AH78:AI79)</f>
        <v>0</v>
      </c>
      <c r="AI80" s="121"/>
      <c r="AJ80" s="121"/>
      <c r="AK80" s="121"/>
      <c r="AL80" s="104"/>
      <c r="AM80" s="105"/>
      <c r="AN80" s="106"/>
      <c r="AO80" s="67"/>
    </row>
    <row r="81" spans="1:41" ht="11.45" customHeight="1" x14ac:dyDescent="0.2">
      <c r="A81" s="66"/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51"/>
      <c r="U81" s="117"/>
      <c r="V81" s="53"/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  <c r="AG81" s="125"/>
      <c r="AH81" s="125"/>
      <c r="AI81" s="125"/>
      <c r="AJ81" s="125"/>
      <c r="AK81" s="125"/>
      <c r="AL81" s="125"/>
      <c r="AM81" s="125"/>
      <c r="AN81" s="125"/>
      <c r="AO81" s="67"/>
    </row>
    <row r="82" spans="1:41" ht="18.600000000000001" customHeight="1" x14ac:dyDescent="0.2">
      <c r="A82" s="66"/>
      <c r="B82" s="118" t="s">
        <v>61</v>
      </c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20"/>
      <c r="U82" s="117"/>
      <c r="V82" s="118" t="s">
        <v>62</v>
      </c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20"/>
      <c r="AO82" s="67"/>
    </row>
    <row r="83" spans="1:41" x14ac:dyDescent="0.2">
      <c r="A83" s="66"/>
      <c r="B83" s="56" t="s">
        <v>47</v>
      </c>
      <c r="C83" s="56"/>
      <c r="D83" s="56"/>
      <c r="E83" s="56" t="s">
        <v>48</v>
      </c>
      <c r="F83" s="56"/>
      <c r="G83" s="56"/>
      <c r="H83" s="9" t="s">
        <v>49</v>
      </c>
      <c r="I83" s="84"/>
      <c r="J83" s="84"/>
      <c r="K83" s="85"/>
      <c r="L83" s="56" t="s">
        <v>47</v>
      </c>
      <c r="M83" s="56"/>
      <c r="N83" s="56"/>
      <c r="O83" s="56" t="s">
        <v>48</v>
      </c>
      <c r="P83" s="56"/>
      <c r="Q83" s="56"/>
      <c r="R83" s="56" t="s">
        <v>49</v>
      </c>
      <c r="S83" s="56"/>
      <c r="T83" s="56"/>
      <c r="U83" s="117"/>
      <c r="V83" s="56" t="s">
        <v>47</v>
      </c>
      <c r="W83" s="56"/>
      <c r="X83" s="56"/>
      <c r="Y83" s="56" t="s">
        <v>48</v>
      </c>
      <c r="Z83" s="56"/>
      <c r="AA83" s="56"/>
      <c r="AB83" s="9" t="s">
        <v>49</v>
      </c>
      <c r="AC83" s="84"/>
      <c r="AD83" s="84"/>
      <c r="AE83" s="85"/>
      <c r="AF83" s="56" t="s">
        <v>47</v>
      </c>
      <c r="AG83" s="56"/>
      <c r="AH83" s="56"/>
      <c r="AI83" s="56" t="s">
        <v>48</v>
      </c>
      <c r="AJ83" s="56"/>
      <c r="AK83" s="56"/>
      <c r="AL83" s="56" t="s">
        <v>49</v>
      </c>
      <c r="AM83" s="56"/>
      <c r="AN83" s="56"/>
      <c r="AO83" s="67"/>
    </row>
    <row r="84" spans="1:41" x14ac:dyDescent="0.2">
      <c r="A84" s="66"/>
      <c r="B84" s="38"/>
      <c r="C84" s="38"/>
      <c r="D84" s="38"/>
      <c r="E84" s="38"/>
      <c r="F84" s="38"/>
      <c r="G84" s="38"/>
      <c r="H84" s="25">
        <f>IF(B84=0,0,DAYS360(B84,E84+1))</f>
        <v>0</v>
      </c>
      <c r="I84" s="86"/>
      <c r="J84" s="86"/>
      <c r="K84" s="87"/>
      <c r="L84" s="38"/>
      <c r="M84" s="38"/>
      <c r="N84" s="38"/>
      <c r="O84" s="38"/>
      <c r="P84" s="38"/>
      <c r="Q84" s="38"/>
      <c r="R84" s="126">
        <f t="shared" ref="R84:R93" si="12">IF(I84=0,0,DAYS360(I84,L84+1))</f>
        <v>0</v>
      </c>
      <c r="S84" s="126"/>
      <c r="T84" s="126"/>
      <c r="U84" s="117"/>
      <c r="V84" s="38"/>
      <c r="W84" s="38"/>
      <c r="X84" s="38"/>
      <c r="Y84" s="38"/>
      <c r="Z84" s="38"/>
      <c r="AA84" s="38"/>
      <c r="AB84" s="25">
        <f>IF(V84=0,0,DAYS360(V84,Y84+1))</f>
        <v>0</v>
      </c>
      <c r="AC84" s="86"/>
      <c r="AD84" s="86"/>
      <c r="AE84" s="87"/>
      <c r="AF84" s="38"/>
      <c r="AG84" s="38"/>
      <c r="AH84" s="38"/>
      <c r="AI84" s="38"/>
      <c r="AJ84" s="38"/>
      <c r="AK84" s="38"/>
      <c r="AL84" s="126">
        <f t="shared" ref="AL84:AL93" si="13">IF(AC84=0,0,DAYS360(AC84,AF84+1))</f>
        <v>0</v>
      </c>
      <c r="AM84" s="126"/>
      <c r="AN84" s="126"/>
      <c r="AO84" s="67"/>
    </row>
    <row r="85" spans="1:41" ht="11.45" customHeight="1" x14ac:dyDescent="0.2">
      <c r="A85" s="66"/>
      <c r="B85" s="38"/>
      <c r="C85" s="38"/>
      <c r="D85" s="38"/>
      <c r="E85" s="38"/>
      <c r="F85" s="38"/>
      <c r="G85" s="38"/>
      <c r="H85" s="25">
        <f t="shared" ref="H85:H93" si="14">IF(B85=0,0,DAYS360(B85,E85+1))</f>
        <v>0</v>
      </c>
      <c r="I85" s="86"/>
      <c r="J85" s="86"/>
      <c r="K85" s="87"/>
      <c r="L85" s="38"/>
      <c r="M85" s="38"/>
      <c r="N85" s="38"/>
      <c r="O85" s="38"/>
      <c r="P85" s="38"/>
      <c r="Q85" s="38"/>
      <c r="R85" s="126">
        <f t="shared" si="12"/>
        <v>0</v>
      </c>
      <c r="S85" s="126"/>
      <c r="T85" s="126"/>
      <c r="U85" s="117"/>
      <c r="V85" s="38"/>
      <c r="W85" s="38"/>
      <c r="X85" s="38"/>
      <c r="Y85" s="38"/>
      <c r="Z85" s="38"/>
      <c r="AA85" s="38"/>
      <c r="AB85" s="25">
        <f t="shared" ref="AB85:AB93" si="15">IF(V85=0,0,DAYS360(V85,Y85+1))</f>
        <v>0</v>
      </c>
      <c r="AC85" s="86"/>
      <c r="AD85" s="86"/>
      <c r="AE85" s="87"/>
      <c r="AF85" s="38"/>
      <c r="AG85" s="38"/>
      <c r="AH85" s="38"/>
      <c r="AI85" s="38"/>
      <c r="AJ85" s="38"/>
      <c r="AK85" s="38"/>
      <c r="AL85" s="126">
        <f t="shared" si="13"/>
        <v>0</v>
      </c>
      <c r="AM85" s="126"/>
      <c r="AN85" s="126"/>
      <c r="AO85" s="67"/>
    </row>
    <row r="86" spans="1:41" ht="11.45" customHeight="1" x14ac:dyDescent="0.2">
      <c r="A86" s="66"/>
      <c r="B86" s="38"/>
      <c r="C86" s="38"/>
      <c r="D86" s="38"/>
      <c r="E86" s="38"/>
      <c r="F86" s="38"/>
      <c r="G86" s="38"/>
      <c r="H86" s="25">
        <f t="shared" si="14"/>
        <v>0</v>
      </c>
      <c r="I86" s="86"/>
      <c r="J86" s="86"/>
      <c r="K86" s="87"/>
      <c r="L86" s="38"/>
      <c r="M86" s="38"/>
      <c r="N86" s="38"/>
      <c r="O86" s="38"/>
      <c r="P86" s="38"/>
      <c r="Q86" s="38"/>
      <c r="R86" s="126">
        <f t="shared" si="12"/>
        <v>0</v>
      </c>
      <c r="S86" s="126"/>
      <c r="T86" s="126"/>
      <c r="U86" s="117"/>
      <c r="V86" s="38"/>
      <c r="W86" s="38"/>
      <c r="X86" s="38"/>
      <c r="Y86" s="38"/>
      <c r="Z86" s="38"/>
      <c r="AA86" s="38"/>
      <c r="AB86" s="25">
        <f t="shared" si="15"/>
        <v>0</v>
      </c>
      <c r="AC86" s="86"/>
      <c r="AD86" s="86"/>
      <c r="AE86" s="87"/>
      <c r="AF86" s="38"/>
      <c r="AG86" s="38"/>
      <c r="AH86" s="38"/>
      <c r="AI86" s="38"/>
      <c r="AJ86" s="38"/>
      <c r="AK86" s="38"/>
      <c r="AL86" s="126">
        <f t="shared" si="13"/>
        <v>0</v>
      </c>
      <c r="AM86" s="126"/>
      <c r="AN86" s="126"/>
      <c r="AO86" s="67"/>
    </row>
    <row r="87" spans="1:41" ht="11.45" customHeight="1" x14ac:dyDescent="0.2">
      <c r="A87" s="66"/>
      <c r="B87" s="38"/>
      <c r="C87" s="38"/>
      <c r="D87" s="38"/>
      <c r="E87" s="38"/>
      <c r="F87" s="38"/>
      <c r="G87" s="38"/>
      <c r="H87" s="25">
        <f t="shared" si="14"/>
        <v>0</v>
      </c>
      <c r="I87" s="86"/>
      <c r="J87" s="86"/>
      <c r="K87" s="87"/>
      <c r="L87" s="38"/>
      <c r="M87" s="38"/>
      <c r="N87" s="38"/>
      <c r="O87" s="38"/>
      <c r="P87" s="38"/>
      <c r="Q87" s="38"/>
      <c r="R87" s="126">
        <f t="shared" si="12"/>
        <v>0</v>
      </c>
      <c r="S87" s="126"/>
      <c r="T87" s="126"/>
      <c r="U87" s="117"/>
      <c r="V87" s="38"/>
      <c r="W87" s="38"/>
      <c r="X87" s="38"/>
      <c r="Y87" s="38"/>
      <c r="Z87" s="38"/>
      <c r="AA87" s="38"/>
      <c r="AB87" s="25">
        <f t="shared" si="15"/>
        <v>0</v>
      </c>
      <c r="AC87" s="86"/>
      <c r="AD87" s="86"/>
      <c r="AE87" s="87"/>
      <c r="AF87" s="38"/>
      <c r="AG87" s="38"/>
      <c r="AH87" s="38"/>
      <c r="AI87" s="38"/>
      <c r="AJ87" s="38"/>
      <c r="AK87" s="38"/>
      <c r="AL87" s="126">
        <f t="shared" si="13"/>
        <v>0</v>
      </c>
      <c r="AM87" s="126"/>
      <c r="AN87" s="126"/>
      <c r="AO87" s="67"/>
    </row>
    <row r="88" spans="1:41" ht="11.45" customHeight="1" x14ac:dyDescent="0.2">
      <c r="A88" s="66"/>
      <c r="B88" s="38"/>
      <c r="C88" s="38"/>
      <c r="D88" s="38"/>
      <c r="E88" s="38"/>
      <c r="F88" s="38"/>
      <c r="G88" s="38"/>
      <c r="H88" s="25">
        <f t="shared" si="14"/>
        <v>0</v>
      </c>
      <c r="I88" s="86"/>
      <c r="J88" s="86"/>
      <c r="K88" s="87"/>
      <c r="L88" s="38"/>
      <c r="M88" s="38"/>
      <c r="N88" s="38"/>
      <c r="O88" s="38"/>
      <c r="P88" s="38"/>
      <c r="Q88" s="38"/>
      <c r="R88" s="126">
        <f t="shared" si="12"/>
        <v>0</v>
      </c>
      <c r="S88" s="126"/>
      <c r="T88" s="126"/>
      <c r="U88" s="117"/>
      <c r="V88" s="38"/>
      <c r="W88" s="38"/>
      <c r="X88" s="38"/>
      <c r="Y88" s="38"/>
      <c r="Z88" s="38"/>
      <c r="AA88" s="38"/>
      <c r="AB88" s="25">
        <f t="shared" si="15"/>
        <v>0</v>
      </c>
      <c r="AC88" s="86"/>
      <c r="AD88" s="86"/>
      <c r="AE88" s="87"/>
      <c r="AF88" s="38"/>
      <c r="AG88" s="38"/>
      <c r="AH88" s="38"/>
      <c r="AI88" s="38"/>
      <c r="AJ88" s="38"/>
      <c r="AK88" s="38"/>
      <c r="AL88" s="126">
        <f t="shared" si="13"/>
        <v>0</v>
      </c>
      <c r="AM88" s="126"/>
      <c r="AN88" s="126"/>
      <c r="AO88" s="67"/>
    </row>
    <row r="89" spans="1:41" ht="11.45" customHeight="1" x14ac:dyDescent="0.2">
      <c r="A89" s="66"/>
      <c r="B89" s="38"/>
      <c r="C89" s="38"/>
      <c r="D89" s="38"/>
      <c r="E89" s="38"/>
      <c r="F89" s="38"/>
      <c r="G89" s="38"/>
      <c r="H89" s="25">
        <f t="shared" si="14"/>
        <v>0</v>
      </c>
      <c r="I89" s="86"/>
      <c r="J89" s="86"/>
      <c r="K89" s="87"/>
      <c r="L89" s="38"/>
      <c r="M89" s="38"/>
      <c r="N89" s="38"/>
      <c r="O89" s="38"/>
      <c r="P89" s="38"/>
      <c r="Q89" s="38"/>
      <c r="R89" s="126">
        <f t="shared" si="12"/>
        <v>0</v>
      </c>
      <c r="S89" s="126"/>
      <c r="T89" s="126"/>
      <c r="U89" s="117"/>
      <c r="V89" s="38"/>
      <c r="W89" s="38"/>
      <c r="X89" s="38"/>
      <c r="Y89" s="38"/>
      <c r="Z89" s="38"/>
      <c r="AA89" s="38"/>
      <c r="AB89" s="25">
        <f t="shared" si="15"/>
        <v>0</v>
      </c>
      <c r="AC89" s="86"/>
      <c r="AD89" s="86"/>
      <c r="AE89" s="87"/>
      <c r="AF89" s="38"/>
      <c r="AG89" s="38"/>
      <c r="AH89" s="38"/>
      <c r="AI89" s="38"/>
      <c r="AJ89" s="38"/>
      <c r="AK89" s="38"/>
      <c r="AL89" s="126">
        <f t="shared" si="13"/>
        <v>0</v>
      </c>
      <c r="AM89" s="126"/>
      <c r="AN89" s="126"/>
      <c r="AO89" s="67"/>
    </row>
    <row r="90" spans="1:41" ht="11.45" customHeight="1" x14ac:dyDescent="0.2">
      <c r="A90" s="66"/>
      <c r="B90" s="38"/>
      <c r="C90" s="38"/>
      <c r="D90" s="38"/>
      <c r="E90" s="38"/>
      <c r="F90" s="38"/>
      <c r="G90" s="38"/>
      <c r="H90" s="25">
        <f t="shared" si="14"/>
        <v>0</v>
      </c>
      <c r="I90" s="86"/>
      <c r="J90" s="86"/>
      <c r="K90" s="87"/>
      <c r="L90" s="38"/>
      <c r="M90" s="38"/>
      <c r="N90" s="38"/>
      <c r="O90" s="38"/>
      <c r="P90" s="38"/>
      <c r="Q90" s="38"/>
      <c r="R90" s="126">
        <f t="shared" si="12"/>
        <v>0</v>
      </c>
      <c r="S90" s="126"/>
      <c r="T90" s="126"/>
      <c r="U90" s="117"/>
      <c r="V90" s="38"/>
      <c r="W90" s="38"/>
      <c r="X90" s="38"/>
      <c r="Y90" s="38"/>
      <c r="Z90" s="38"/>
      <c r="AA90" s="38"/>
      <c r="AB90" s="25">
        <f t="shared" si="15"/>
        <v>0</v>
      </c>
      <c r="AC90" s="86"/>
      <c r="AD90" s="86"/>
      <c r="AE90" s="87"/>
      <c r="AF90" s="38"/>
      <c r="AG90" s="38"/>
      <c r="AH90" s="38"/>
      <c r="AI90" s="38"/>
      <c r="AJ90" s="38"/>
      <c r="AK90" s="38"/>
      <c r="AL90" s="126">
        <f t="shared" si="13"/>
        <v>0</v>
      </c>
      <c r="AM90" s="126"/>
      <c r="AN90" s="126"/>
      <c r="AO90" s="67"/>
    </row>
    <row r="91" spans="1:41" ht="11.45" customHeight="1" x14ac:dyDescent="0.2">
      <c r="A91" s="66"/>
      <c r="B91" s="38"/>
      <c r="C91" s="38"/>
      <c r="D91" s="38"/>
      <c r="E91" s="38"/>
      <c r="F91" s="38"/>
      <c r="G91" s="38"/>
      <c r="H91" s="25">
        <f t="shared" si="14"/>
        <v>0</v>
      </c>
      <c r="I91" s="86"/>
      <c r="J91" s="86"/>
      <c r="K91" s="87"/>
      <c r="L91" s="38"/>
      <c r="M91" s="38"/>
      <c r="N91" s="38"/>
      <c r="O91" s="38"/>
      <c r="P91" s="38"/>
      <c r="Q91" s="38"/>
      <c r="R91" s="126">
        <f t="shared" si="12"/>
        <v>0</v>
      </c>
      <c r="S91" s="126"/>
      <c r="T91" s="126"/>
      <c r="U91" s="117"/>
      <c r="V91" s="38"/>
      <c r="W91" s="38"/>
      <c r="X91" s="38"/>
      <c r="Y91" s="38"/>
      <c r="Z91" s="38"/>
      <c r="AA91" s="38"/>
      <c r="AB91" s="25">
        <f t="shared" si="15"/>
        <v>0</v>
      </c>
      <c r="AC91" s="86"/>
      <c r="AD91" s="86"/>
      <c r="AE91" s="87"/>
      <c r="AF91" s="38"/>
      <c r="AG91" s="38"/>
      <c r="AH91" s="38"/>
      <c r="AI91" s="38"/>
      <c r="AJ91" s="38"/>
      <c r="AK91" s="38"/>
      <c r="AL91" s="126">
        <f t="shared" si="13"/>
        <v>0</v>
      </c>
      <c r="AM91" s="126"/>
      <c r="AN91" s="126"/>
      <c r="AO91" s="67"/>
    </row>
    <row r="92" spans="1:41" ht="11.45" customHeight="1" x14ac:dyDescent="0.2">
      <c r="A92" s="66"/>
      <c r="B92" s="38"/>
      <c r="C92" s="38"/>
      <c r="D92" s="38"/>
      <c r="E92" s="38"/>
      <c r="F92" s="38"/>
      <c r="G92" s="38"/>
      <c r="H92" s="25">
        <f t="shared" si="14"/>
        <v>0</v>
      </c>
      <c r="I92" s="86"/>
      <c r="J92" s="86"/>
      <c r="K92" s="87"/>
      <c r="L92" s="38"/>
      <c r="M92" s="38"/>
      <c r="N92" s="38"/>
      <c r="O92" s="38"/>
      <c r="P92" s="38"/>
      <c r="Q92" s="38"/>
      <c r="R92" s="126">
        <f t="shared" si="12"/>
        <v>0</v>
      </c>
      <c r="S92" s="126"/>
      <c r="T92" s="126"/>
      <c r="U92" s="117"/>
      <c r="V92" s="38"/>
      <c r="W92" s="38"/>
      <c r="X92" s="38"/>
      <c r="Y92" s="38"/>
      <c r="Z92" s="38"/>
      <c r="AA92" s="38"/>
      <c r="AB92" s="25">
        <f t="shared" si="15"/>
        <v>0</v>
      </c>
      <c r="AC92" s="86"/>
      <c r="AD92" s="86"/>
      <c r="AE92" s="87"/>
      <c r="AF92" s="38"/>
      <c r="AG92" s="38"/>
      <c r="AH92" s="38"/>
      <c r="AI92" s="38"/>
      <c r="AJ92" s="38"/>
      <c r="AK92" s="38"/>
      <c r="AL92" s="126">
        <f t="shared" si="13"/>
        <v>0</v>
      </c>
      <c r="AM92" s="126"/>
      <c r="AN92" s="126"/>
      <c r="AO92" s="67"/>
    </row>
    <row r="93" spans="1:41" ht="11.45" customHeight="1" x14ac:dyDescent="0.2">
      <c r="A93" s="66"/>
      <c r="B93" s="38"/>
      <c r="C93" s="38"/>
      <c r="D93" s="38"/>
      <c r="E93" s="38"/>
      <c r="F93" s="38"/>
      <c r="G93" s="38"/>
      <c r="H93" s="25">
        <f t="shared" si="14"/>
        <v>0</v>
      </c>
      <c r="I93" s="88"/>
      <c r="J93" s="88"/>
      <c r="K93" s="89"/>
      <c r="L93" s="38"/>
      <c r="M93" s="38"/>
      <c r="N93" s="38"/>
      <c r="O93" s="38"/>
      <c r="P93" s="38"/>
      <c r="Q93" s="38"/>
      <c r="R93" s="126">
        <f t="shared" si="12"/>
        <v>0</v>
      </c>
      <c r="S93" s="126"/>
      <c r="T93" s="126"/>
      <c r="U93" s="117"/>
      <c r="V93" s="38"/>
      <c r="W93" s="38"/>
      <c r="X93" s="38"/>
      <c r="Y93" s="38"/>
      <c r="Z93" s="38"/>
      <c r="AA93" s="38"/>
      <c r="AB93" s="25">
        <f t="shared" si="15"/>
        <v>0</v>
      </c>
      <c r="AC93" s="88"/>
      <c r="AD93" s="88"/>
      <c r="AE93" s="89"/>
      <c r="AF93" s="38"/>
      <c r="AG93" s="38"/>
      <c r="AH93" s="38"/>
      <c r="AI93" s="38"/>
      <c r="AJ93" s="38"/>
      <c r="AK93" s="38"/>
      <c r="AL93" s="126">
        <f t="shared" si="13"/>
        <v>0</v>
      </c>
      <c r="AM93" s="126"/>
      <c r="AN93" s="126"/>
      <c r="AO93" s="67"/>
    </row>
    <row r="94" spans="1:41" ht="11.45" customHeight="1" x14ac:dyDescent="0.2">
      <c r="A94" s="66"/>
      <c r="B94" s="97" t="s">
        <v>63</v>
      </c>
      <c r="C94" s="97"/>
      <c r="D94" s="97"/>
      <c r="E94" s="97"/>
      <c r="F94" s="97"/>
      <c r="G94" s="97"/>
      <c r="H94" s="97"/>
      <c r="I94" s="39">
        <f>INT(SUM(H84:H93,R84:T93,)/30)</f>
        <v>0</v>
      </c>
      <c r="J94" s="40"/>
      <c r="K94" s="41"/>
      <c r="L94" s="97" t="s">
        <v>3</v>
      </c>
      <c r="M94" s="97"/>
      <c r="N94" s="92">
        <f>I94*0.25</f>
        <v>0</v>
      </c>
      <c r="O94" s="92"/>
      <c r="P94" s="92"/>
      <c r="Q94" s="92"/>
      <c r="R94" s="98"/>
      <c r="S94" s="99"/>
      <c r="T94" s="100"/>
      <c r="U94" s="117"/>
      <c r="V94" s="97" t="s">
        <v>65</v>
      </c>
      <c r="W94" s="97"/>
      <c r="X94" s="97"/>
      <c r="Y94" s="97"/>
      <c r="Z94" s="97"/>
      <c r="AA94" s="97"/>
      <c r="AB94" s="97"/>
      <c r="AC94" s="39">
        <f>INT(SUM(AB84:AB93,AL84:AN93,)/30)</f>
        <v>0</v>
      </c>
      <c r="AD94" s="40"/>
      <c r="AE94" s="41"/>
      <c r="AF94" s="97" t="s">
        <v>3</v>
      </c>
      <c r="AG94" s="97"/>
      <c r="AH94" s="92">
        <f>AC94*0.25</f>
        <v>0</v>
      </c>
      <c r="AI94" s="92"/>
      <c r="AJ94" s="92"/>
      <c r="AK94" s="92"/>
      <c r="AL94" s="98"/>
      <c r="AM94" s="99"/>
      <c r="AN94" s="100"/>
      <c r="AO94" s="67"/>
    </row>
    <row r="95" spans="1:41" ht="11.45" customHeight="1" x14ac:dyDescent="0.2">
      <c r="A95" s="66"/>
      <c r="B95" s="97" t="s">
        <v>64</v>
      </c>
      <c r="C95" s="97"/>
      <c r="D95" s="97"/>
      <c r="E95" s="97"/>
      <c r="F95" s="97"/>
      <c r="G95" s="97"/>
      <c r="H95" s="97"/>
      <c r="I95" s="39">
        <f>SUM(H84:H93,R84:T93)-I94*30</f>
        <v>0</v>
      </c>
      <c r="J95" s="40"/>
      <c r="K95" s="41"/>
      <c r="L95" s="90" t="s">
        <v>3</v>
      </c>
      <c r="M95" s="91"/>
      <c r="N95" s="92">
        <f>IF(I95&gt;15,0.25,0)</f>
        <v>0</v>
      </c>
      <c r="O95" s="92"/>
      <c r="P95" s="92"/>
      <c r="Q95" s="92"/>
      <c r="R95" s="101"/>
      <c r="S95" s="102"/>
      <c r="T95" s="103"/>
      <c r="U95" s="117"/>
      <c r="V95" s="97" t="s">
        <v>66</v>
      </c>
      <c r="W95" s="97"/>
      <c r="X95" s="97"/>
      <c r="Y95" s="97"/>
      <c r="Z95" s="97"/>
      <c r="AA95" s="97"/>
      <c r="AB95" s="97"/>
      <c r="AC95" s="39">
        <f>SUM(AB84:AB93,AL84:AN93)-AC94*30</f>
        <v>0</v>
      </c>
      <c r="AD95" s="40"/>
      <c r="AE95" s="41"/>
      <c r="AF95" s="90" t="s">
        <v>3</v>
      </c>
      <c r="AG95" s="91"/>
      <c r="AH95" s="92">
        <f>IF(AC95&gt;15,0.25,0)</f>
        <v>0</v>
      </c>
      <c r="AI95" s="92"/>
      <c r="AJ95" s="92"/>
      <c r="AK95" s="92"/>
      <c r="AL95" s="101"/>
      <c r="AM95" s="102"/>
      <c r="AN95" s="103"/>
      <c r="AO95" s="67"/>
    </row>
    <row r="96" spans="1:41" ht="11.45" customHeight="1" x14ac:dyDescent="0.2">
      <c r="A96" s="66"/>
      <c r="B96" s="112" t="s">
        <v>69</v>
      </c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4"/>
      <c r="N96" s="121">
        <f>SUM(N94:O95)</f>
        <v>0</v>
      </c>
      <c r="O96" s="121"/>
      <c r="P96" s="121"/>
      <c r="Q96" s="121"/>
      <c r="R96" s="104"/>
      <c r="S96" s="105"/>
      <c r="T96" s="106"/>
      <c r="U96" s="117"/>
      <c r="V96" s="112" t="s">
        <v>70</v>
      </c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  <c r="AG96" s="114"/>
      <c r="AH96" s="121">
        <f>SUM(AH94:AI95)</f>
        <v>0</v>
      </c>
      <c r="AI96" s="121"/>
      <c r="AJ96" s="121"/>
      <c r="AK96" s="121"/>
      <c r="AL96" s="104"/>
      <c r="AM96" s="105"/>
      <c r="AN96" s="106"/>
      <c r="AO96" s="67"/>
    </row>
    <row r="97" spans="1:41" ht="11.45" customHeight="1" x14ac:dyDescent="0.2">
      <c r="A97" s="66"/>
      <c r="B97" s="42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4"/>
      <c r="AO97" s="67"/>
    </row>
    <row r="98" spans="1:41" ht="13.9" customHeight="1" x14ac:dyDescent="0.2">
      <c r="A98" s="66"/>
      <c r="B98" s="45" t="s">
        <v>84</v>
      </c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7"/>
      <c r="AO98" s="67"/>
    </row>
    <row r="99" spans="1:41" ht="76.900000000000006" customHeight="1" x14ac:dyDescent="0.2">
      <c r="A99" s="66"/>
      <c r="B99" s="48" t="s">
        <v>42</v>
      </c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50"/>
      <c r="AO99" s="67"/>
    </row>
    <row r="100" spans="1:41" ht="11.45" customHeight="1" x14ac:dyDescent="0.2">
      <c r="A100" s="66"/>
      <c r="B100" s="51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3"/>
      <c r="AO100" s="67"/>
    </row>
    <row r="101" spans="1:41" ht="18.600000000000001" customHeight="1" x14ac:dyDescent="0.2">
      <c r="A101" s="66"/>
      <c r="B101" s="54" t="s">
        <v>56</v>
      </c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116"/>
      <c r="V101" s="54" t="s">
        <v>58</v>
      </c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67"/>
    </row>
    <row r="102" spans="1:41" x14ac:dyDescent="0.2">
      <c r="A102" s="66"/>
      <c r="B102" s="37" t="s">
        <v>47</v>
      </c>
      <c r="C102" s="37"/>
      <c r="D102" s="37"/>
      <c r="E102" s="37" t="s">
        <v>48</v>
      </c>
      <c r="F102" s="37"/>
      <c r="G102" s="37"/>
      <c r="H102" s="11" t="s">
        <v>49</v>
      </c>
      <c r="I102" s="86"/>
      <c r="J102" s="86"/>
      <c r="K102" s="87"/>
      <c r="L102" s="37" t="s">
        <v>47</v>
      </c>
      <c r="M102" s="37"/>
      <c r="N102" s="37"/>
      <c r="O102" s="37" t="s">
        <v>48</v>
      </c>
      <c r="P102" s="37"/>
      <c r="Q102" s="37"/>
      <c r="R102" s="37" t="s">
        <v>49</v>
      </c>
      <c r="S102" s="37"/>
      <c r="T102" s="37"/>
      <c r="U102" s="117"/>
      <c r="V102" s="37" t="s">
        <v>47</v>
      </c>
      <c r="W102" s="37"/>
      <c r="X102" s="37"/>
      <c r="Y102" s="37" t="s">
        <v>48</v>
      </c>
      <c r="Z102" s="37"/>
      <c r="AA102" s="37"/>
      <c r="AB102" s="11" t="s">
        <v>49</v>
      </c>
      <c r="AC102" s="86"/>
      <c r="AD102" s="86"/>
      <c r="AE102" s="87"/>
      <c r="AF102" s="37" t="s">
        <v>47</v>
      </c>
      <c r="AG102" s="37"/>
      <c r="AH102" s="37"/>
      <c r="AI102" s="37" t="s">
        <v>48</v>
      </c>
      <c r="AJ102" s="37"/>
      <c r="AK102" s="37"/>
      <c r="AL102" s="37" t="s">
        <v>49</v>
      </c>
      <c r="AM102" s="37"/>
      <c r="AN102" s="37"/>
      <c r="AO102" s="67"/>
    </row>
    <row r="103" spans="1:41" x14ac:dyDescent="0.2">
      <c r="A103" s="66"/>
      <c r="B103" s="38"/>
      <c r="C103" s="38"/>
      <c r="D103" s="38"/>
      <c r="E103" s="38"/>
      <c r="F103" s="38"/>
      <c r="G103" s="38"/>
      <c r="H103" s="25">
        <f>IF(B103=0,0,DAYS360(B103,E103+1))</f>
        <v>0</v>
      </c>
      <c r="I103" s="86"/>
      <c r="J103" s="86"/>
      <c r="K103" s="87"/>
      <c r="L103" s="38"/>
      <c r="M103" s="38"/>
      <c r="N103" s="38"/>
      <c r="O103" s="38"/>
      <c r="P103" s="38"/>
      <c r="Q103" s="38"/>
      <c r="R103" s="55">
        <f t="shared" ref="R103:R112" si="16">IF(I103=0,0,DAYS360(I103,L103+1))</f>
        <v>0</v>
      </c>
      <c r="S103" s="55"/>
      <c r="T103" s="55"/>
      <c r="U103" s="117"/>
      <c r="V103" s="38"/>
      <c r="W103" s="38"/>
      <c r="X103" s="38"/>
      <c r="Y103" s="38"/>
      <c r="Z103" s="38"/>
      <c r="AA103" s="38"/>
      <c r="AB103" s="25">
        <f>IF(V103=0,0,DAYS360(V103,Y103+1))</f>
        <v>0</v>
      </c>
      <c r="AC103" s="86"/>
      <c r="AD103" s="86"/>
      <c r="AE103" s="87"/>
      <c r="AF103" s="38"/>
      <c r="AG103" s="38"/>
      <c r="AH103" s="38"/>
      <c r="AI103" s="38"/>
      <c r="AJ103" s="38"/>
      <c r="AK103" s="38"/>
      <c r="AL103" s="55">
        <f t="shared" ref="AL103:AL112" si="17">IF(AC103=0,0,DAYS360(AC103,AF103+1))</f>
        <v>0</v>
      </c>
      <c r="AM103" s="55"/>
      <c r="AN103" s="55"/>
      <c r="AO103" s="67"/>
    </row>
    <row r="104" spans="1:41" ht="11.45" customHeight="1" x14ac:dyDescent="0.2">
      <c r="A104" s="66"/>
      <c r="B104" s="38"/>
      <c r="C104" s="38"/>
      <c r="D104" s="38"/>
      <c r="E104" s="38"/>
      <c r="F104" s="38"/>
      <c r="G104" s="38"/>
      <c r="H104" s="25">
        <f t="shared" ref="H104:H112" si="18">IF(B104=0,0,DAYS360(B104,E104+1))</f>
        <v>0</v>
      </c>
      <c r="I104" s="86"/>
      <c r="J104" s="86"/>
      <c r="K104" s="87"/>
      <c r="L104" s="38"/>
      <c r="M104" s="38"/>
      <c r="N104" s="38"/>
      <c r="O104" s="38"/>
      <c r="P104" s="38"/>
      <c r="Q104" s="38"/>
      <c r="R104" s="55">
        <f t="shared" si="16"/>
        <v>0</v>
      </c>
      <c r="S104" s="55"/>
      <c r="T104" s="55"/>
      <c r="U104" s="117"/>
      <c r="V104" s="38"/>
      <c r="W104" s="38"/>
      <c r="X104" s="38"/>
      <c r="Y104" s="38"/>
      <c r="Z104" s="38"/>
      <c r="AA104" s="38"/>
      <c r="AB104" s="25">
        <f t="shared" ref="AB104:AB112" si="19">IF(V104=0,0,DAYS360(V104,Y104+1))</f>
        <v>0</v>
      </c>
      <c r="AC104" s="86"/>
      <c r="AD104" s="86"/>
      <c r="AE104" s="87"/>
      <c r="AF104" s="38"/>
      <c r="AG104" s="38"/>
      <c r="AH104" s="38"/>
      <c r="AI104" s="38"/>
      <c r="AJ104" s="38"/>
      <c r="AK104" s="38"/>
      <c r="AL104" s="55">
        <f t="shared" si="17"/>
        <v>0</v>
      </c>
      <c r="AM104" s="55"/>
      <c r="AN104" s="55"/>
      <c r="AO104" s="67"/>
    </row>
    <row r="105" spans="1:41" ht="11.45" customHeight="1" x14ac:dyDescent="0.2">
      <c r="A105" s="66"/>
      <c r="B105" s="38"/>
      <c r="C105" s="38"/>
      <c r="D105" s="38"/>
      <c r="E105" s="38"/>
      <c r="F105" s="38"/>
      <c r="G105" s="38"/>
      <c r="H105" s="25">
        <f t="shared" si="18"/>
        <v>0</v>
      </c>
      <c r="I105" s="86"/>
      <c r="J105" s="86"/>
      <c r="K105" s="87"/>
      <c r="L105" s="38"/>
      <c r="M105" s="38"/>
      <c r="N105" s="38"/>
      <c r="O105" s="38"/>
      <c r="P105" s="38"/>
      <c r="Q105" s="38"/>
      <c r="R105" s="55">
        <f t="shared" si="16"/>
        <v>0</v>
      </c>
      <c r="S105" s="55"/>
      <c r="T105" s="55"/>
      <c r="U105" s="117"/>
      <c r="V105" s="38"/>
      <c r="W105" s="38"/>
      <c r="X105" s="38"/>
      <c r="Y105" s="38"/>
      <c r="Z105" s="38"/>
      <c r="AA105" s="38"/>
      <c r="AB105" s="25">
        <f t="shared" si="19"/>
        <v>0</v>
      </c>
      <c r="AC105" s="86"/>
      <c r="AD105" s="86"/>
      <c r="AE105" s="87"/>
      <c r="AF105" s="38"/>
      <c r="AG105" s="38"/>
      <c r="AH105" s="38"/>
      <c r="AI105" s="38"/>
      <c r="AJ105" s="38"/>
      <c r="AK105" s="38"/>
      <c r="AL105" s="55">
        <f t="shared" si="17"/>
        <v>0</v>
      </c>
      <c r="AM105" s="55"/>
      <c r="AN105" s="55"/>
      <c r="AO105" s="67"/>
    </row>
    <row r="106" spans="1:41" ht="11.45" customHeight="1" x14ac:dyDescent="0.2">
      <c r="A106" s="66"/>
      <c r="B106" s="38"/>
      <c r="C106" s="38"/>
      <c r="D106" s="38"/>
      <c r="E106" s="38"/>
      <c r="F106" s="38"/>
      <c r="G106" s="38"/>
      <c r="H106" s="25">
        <f t="shared" si="18"/>
        <v>0</v>
      </c>
      <c r="I106" s="86"/>
      <c r="J106" s="86"/>
      <c r="K106" s="87"/>
      <c r="L106" s="38"/>
      <c r="M106" s="38"/>
      <c r="N106" s="38"/>
      <c r="O106" s="38"/>
      <c r="P106" s="38"/>
      <c r="Q106" s="38"/>
      <c r="R106" s="55">
        <f t="shared" si="16"/>
        <v>0</v>
      </c>
      <c r="S106" s="55"/>
      <c r="T106" s="55"/>
      <c r="U106" s="117"/>
      <c r="V106" s="38"/>
      <c r="W106" s="38"/>
      <c r="X106" s="38"/>
      <c r="Y106" s="38"/>
      <c r="Z106" s="38"/>
      <c r="AA106" s="38"/>
      <c r="AB106" s="25">
        <f t="shared" si="19"/>
        <v>0</v>
      </c>
      <c r="AC106" s="86"/>
      <c r="AD106" s="86"/>
      <c r="AE106" s="87"/>
      <c r="AF106" s="38"/>
      <c r="AG106" s="38"/>
      <c r="AH106" s="38"/>
      <c r="AI106" s="38"/>
      <c r="AJ106" s="38"/>
      <c r="AK106" s="38"/>
      <c r="AL106" s="55">
        <f t="shared" si="17"/>
        <v>0</v>
      </c>
      <c r="AM106" s="55"/>
      <c r="AN106" s="55"/>
      <c r="AO106" s="67"/>
    </row>
    <row r="107" spans="1:41" ht="11.45" customHeight="1" x14ac:dyDescent="0.2">
      <c r="A107" s="66"/>
      <c r="B107" s="38"/>
      <c r="C107" s="38"/>
      <c r="D107" s="38"/>
      <c r="E107" s="38"/>
      <c r="F107" s="38"/>
      <c r="G107" s="38"/>
      <c r="H107" s="25">
        <f t="shared" si="18"/>
        <v>0</v>
      </c>
      <c r="I107" s="86"/>
      <c r="J107" s="86"/>
      <c r="K107" s="87"/>
      <c r="L107" s="38"/>
      <c r="M107" s="38"/>
      <c r="N107" s="38"/>
      <c r="O107" s="38"/>
      <c r="P107" s="38"/>
      <c r="Q107" s="38"/>
      <c r="R107" s="55">
        <f t="shared" si="16"/>
        <v>0</v>
      </c>
      <c r="S107" s="55"/>
      <c r="T107" s="55"/>
      <c r="U107" s="117"/>
      <c r="V107" s="38"/>
      <c r="W107" s="38"/>
      <c r="X107" s="38"/>
      <c r="Y107" s="38"/>
      <c r="Z107" s="38"/>
      <c r="AA107" s="38"/>
      <c r="AB107" s="25">
        <f t="shared" si="19"/>
        <v>0</v>
      </c>
      <c r="AC107" s="86"/>
      <c r="AD107" s="86"/>
      <c r="AE107" s="87"/>
      <c r="AF107" s="38"/>
      <c r="AG107" s="38"/>
      <c r="AH107" s="38"/>
      <c r="AI107" s="38"/>
      <c r="AJ107" s="38"/>
      <c r="AK107" s="38"/>
      <c r="AL107" s="55">
        <f t="shared" si="17"/>
        <v>0</v>
      </c>
      <c r="AM107" s="55"/>
      <c r="AN107" s="55"/>
      <c r="AO107" s="67"/>
    </row>
    <row r="108" spans="1:41" ht="11.45" customHeight="1" x14ac:dyDescent="0.2">
      <c r="A108" s="66"/>
      <c r="B108" s="38"/>
      <c r="C108" s="38"/>
      <c r="D108" s="38"/>
      <c r="E108" s="38"/>
      <c r="F108" s="38"/>
      <c r="G108" s="38"/>
      <c r="H108" s="25">
        <f t="shared" si="18"/>
        <v>0</v>
      </c>
      <c r="I108" s="86"/>
      <c r="J108" s="86"/>
      <c r="K108" s="87"/>
      <c r="L108" s="38"/>
      <c r="M108" s="38"/>
      <c r="N108" s="38"/>
      <c r="O108" s="38"/>
      <c r="P108" s="38"/>
      <c r="Q108" s="38"/>
      <c r="R108" s="55">
        <f t="shared" si="16"/>
        <v>0</v>
      </c>
      <c r="S108" s="55"/>
      <c r="T108" s="55"/>
      <c r="U108" s="117"/>
      <c r="V108" s="38"/>
      <c r="W108" s="38"/>
      <c r="X108" s="38"/>
      <c r="Y108" s="38"/>
      <c r="Z108" s="38"/>
      <c r="AA108" s="38"/>
      <c r="AB108" s="25">
        <f t="shared" si="19"/>
        <v>0</v>
      </c>
      <c r="AC108" s="86"/>
      <c r="AD108" s="86"/>
      <c r="AE108" s="87"/>
      <c r="AF108" s="38"/>
      <c r="AG108" s="38"/>
      <c r="AH108" s="38"/>
      <c r="AI108" s="38"/>
      <c r="AJ108" s="38"/>
      <c r="AK108" s="38"/>
      <c r="AL108" s="55">
        <f t="shared" si="17"/>
        <v>0</v>
      </c>
      <c r="AM108" s="55"/>
      <c r="AN108" s="55"/>
      <c r="AO108" s="67"/>
    </row>
    <row r="109" spans="1:41" ht="11.45" customHeight="1" x14ac:dyDescent="0.2">
      <c r="A109" s="66"/>
      <c r="B109" s="38"/>
      <c r="C109" s="38"/>
      <c r="D109" s="38"/>
      <c r="E109" s="38"/>
      <c r="F109" s="38"/>
      <c r="G109" s="38"/>
      <c r="H109" s="25">
        <f t="shared" si="18"/>
        <v>0</v>
      </c>
      <c r="I109" s="86"/>
      <c r="J109" s="86"/>
      <c r="K109" s="87"/>
      <c r="L109" s="38"/>
      <c r="M109" s="38"/>
      <c r="N109" s="38"/>
      <c r="O109" s="38"/>
      <c r="P109" s="38"/>
      <c r="Q109" s="38"/>
      <c r="R109" s="55">
        <f t="shared" si="16"/>
        <v>0</v>
      </c>
      <c r="S109" s="55"/>
      <c r="T109" s="55"/>
      <c r="U109" s="117"/>
      <c r="V109" s="38"/>
      <c r="W109" s="38"/>
      <c r="X109" s="38"/>
      <c r="Y109" s="38"/>
      <c r="Z109" s="38"/>
      <c r="AA109" s="38"/>
      <c r="AB109" s="25">
        <f t="shared" si="19"/>
        <v>0</v>
      </c>
      <c r="AC109" s="86"/>
      <c r="AD109" s="86"/>
      <c r="AE109" s="87"/>
      <c r="AF109" s="38"/>
      <c r="AG109" s="38"/>
      <c r="AH109" s="38"/>
      <c r="AI109" s="38"/>
      <c r="AJ109" s="38"/>
      <c r="AK109" s="38"/>
      <c r="AL109" s="55">
        <f t="shared" si="17"/>
        <v>0</v>
      </c>
      <c r="AM109" s="55"/>
      <c r="AN109" s="55"/>
      <c r="AO109" s="67"/>
    </row>
    <row r="110" spans="1:41" ht="11.45" customHeight="1" x14ac:dyDescent="0.2">
      <c r="A110" s="66"/>
      <c r="B110" s="38"/>
      <c r="C110" s="38"/>
      <c r="D110" s="38"/>
      <c r="E110" s="38"/>
      <c r="F110" s="38"/>
      <c r="G110" s="38"/>
      <c r="H110" s="25">
        <f t="shared" si="18"/>
        <v>0</v>
      </c>
      <c r="I110" s="86"/>
      <c r="J110" s="86"/>
      <c r="K110" s="87"/>
      <c r="L110" s="38"/>
      <c r="M110" s="38"/>
      <c r="N110" s="38"/>
      <c r="O110" s="38"/>
      <c r="P110" s="38"/>
      <c r="Q110" s="38"/>
      <c r="R110" s="55">
        <f t="shared" si="16"/>
        <v>0</v>
      </c>
      <c r="S110" s="55"/>
      <c r="T110" s="55"/>
      <c r="U110" s="117"/>
      <c r="V110" s="38"/>
      <c r="W110" s="38"/>
      <c r="X110" s="38"/>
      <c r="Y110" s="38"/>
      <c r="Z110" s="38"/>
      <c r="AA110" s="38"/>
      <c r="AB110" s="25">
        <f t="shared" si="19"/>
        <v>0</v>
      </c>
      <c r="AC110" s="86"/>
      <c r="AD110" s="86"/>
      <c r="AE110" s="87"/>
      <c r="AF110" s="38"/>
      <c r="AG110" s="38"/>
      <c r="AH110" s="38"/>
      <c r="AI110" s="38"/>
      <c r="AJ110" s="38"/>
      <c r="AK110" s="38"/>
      <c r="AL110" s="55">
        <f t="shared" si="17"/>
        <v>0</v>
      </c>
      <c r="AM110" s="55"/>
      <c r="AN110" s="55"/>
      <c r="AO110" s="67"/>
    </row>
    <row r="111" spans="1:41" ht="11.45" customHeight="1" x14ac:dyDescent="0.2">
      <c r="A111" s="66"/>
      <c r="B111" s="38"/>
      <c r="C111" s="38"/>
      <c r="D111" s="38"/>
      <c r="E111" s="38"/>
      <c r="F111" s="38"/>
      <c r="G111" s="38"/>
      <c r="H111" s="25">
        <f t="shared" si="18"/>
        <v>0</v>
      </c>
      <c r="I111" s="86"/>
      <c r="J111" s="86"/>
      <c r="K111" s="87"/>
      <c r="L111" s="38"/>
      <c r="M111" s="38"/>
      <c r="N111" s="38"/>
      <c r="O111" s="38"/>
      <c r="P111" s="38"/>
      <c r="Q111" s="38"/>
      <c r="R111" s="55">
        <f t="shared" si="16"/>
        <v>0</v>
      </c>
      <c r="S111" s="55"/>
      <c r="T111" s="55"/>
      <c r="U111" s="117"/>
      <c r="V111" s="38"/>
      <c r="W111" s="38"/>
      <c r="X111" s="38"/>
      <c r="Y111" s="38"/>
      <c r="Z111" s="38"/>
      <c r="AA111" s="38"/>
      <c r="AB111" s="25">
        <f t="shared" si="19"/>
        <v>0</v>
      </c>
      <c r="AC111" s="86"/>
      <c r="AD111" s="86"/>
      <c r="AE111" s="87"/>
      <c r="AF111" s="38"/>
      <c r="AG111" s="38"/>
      <c r="AH111" s="38"/>
      <c r="AI111" s="38"/>
      <c r="AJ111" s="38"/>
      <c r="AK111" s="38"/>
      <c r="AL111" s="55">
        <f t="shared" si="17"/>
        <v>0</v>
      </c>
      <c r="AM111" s="55"/>
      <c r="AN111" s="55"/>
      <c r="AO111" s="67"/>
    </row>
    <row r="112" spans="1:41" ht="11.45" customHeight="1" x14ac:dyDescent="0.2">
      <c r="A112" s="66"/>
      <c r="B112" s="38"/>
      <c r="C112" s="38"/>
      <c r="D112" s="38"/>
      <c r="E112" s="38"/>
      <c r="F112" s="38"/>
      <c r="G112" s="38"/>
      <c r="H112" s="25">
        <f t="shared" si="18"/>
        <v>0</v>
      </c>
      <c r="I112" s="88"/>
      <c r="J112" s="88"/>
      <c r="K112" s="89"/>
      <c r="L112" s="38"/>
      <c r="M112" s="38"/>
      <c r="N112" s="38"/>
      <c r="O112" s="38"/>
      <c r="P112" s="38"/>
      <c r="Q112" s="38"/>
      <c r="R112" s="55">
        <f t="shared" si="16"/>
        <v>0</v>
      </c>
      <c r="S112" s="55"/>
      <c r="T112" s="55"/>
      <c r="U112" s="117"/>
      <c r="V112" s="38"/>
      <c r="W112" s="38"/>
      <c r="X112" s="38"/>
      <c r="Y112" s="38"/>
      <c r="Z112" s="38"/>
      <c r="AA112" s="38"/>
      <c r="AB112" s="25">
        <f t="shared" si="19"/>
        <v>0</v>
      </c>
      <c r="AC112" s="88"/>
      <c r="AD112" s="88"/>
      <c r="AE112" s="89"/>
      <c r="AF112" s="38"/>
      <c r="AG112" s="38"/>
      <c r="AH112" s="38"/>
      <c r="AI112" s="38"/>
      <c r="AJ112" s="38"/>
      <c r="AK112" s="38"/>
      <c r="AL112" s="55">
        <f t="shared" si="17"/>
        <v>0</v>
      </c>
      <c r="AM112" s="55"/>
      <c r="AN112" s="55"/>
      <c r="AO112" s="67"/>
    </row>
    <row r="113" spans="1:41" ht="11.45" customHeight="1" x14ac:dyDescent="0.2">
      <c r="A113" s="66"/>
      <c r="B113" s="97" t="s">
        <v>55</v>
      </c>
      <c r="C113" s="97"/>
      <c r="D113" s="97"/>
      <c r="E113" s="97"/>
      <c r="F113" s="97"/>
      <c r="G113" s="97"/>
      <c r="H113" s="97"/>
      <c r="I113" s="39">
        <f>INT(SUM(H103:H112,R103:T112,AL103:AN112)/30)</f>
        <v>0</v>
      </c>
      <c r="J113" s="40"/>
      <c r="K113" s="41"/>
      <c r="L113" s="97" t="s">
        <v>3</v>
      </c>
      <c r="M113" s="97"/>
      <c r="N113" s="92">
        <f>I113*0.15</f>
        <v>0</v>
      </c>
      <c r="O113" s="92"/>
      <c r="P113" s="92"/>
      <c r="Q113" s="92"/>
      <c r="R113" s="98"/>
      <c r="S113" s="99"/>
      <c r="T113" s="100"/>
      <c r="U113" s="117"/>
      <c r="V113" s="90" t="s">
        <v>59</v>
      </c>
      <c r="W113" s="111"/>
      <c r="X113" s="111"/>
      <c r="Y113" s="111"/>
      <c r="Z113" s="111"/>
      <c r="AA113" s="111"/>
      <c r="AB113" s="91"/>
      <c r="AC113" s="39">
        <f>INT(SUM(AB103:AB112,AL103:AN112,)/30)</f>
        <v>0</v>
      </c>
      <c r="AD113" s="40"/>
      <c r="AE113" s="41"/>
      <c r="AF113" s="90" t="s">
        <v>3</v>
      </c>
      <c r="AG113" s="91"/>
      <c r="AH113" s="92">
        <f>AC113*0.15</f>
        <v>0</v>
      </c>
      <c r="AI113" s="92"/>
      <c r="AJ113" s="92"/>
      <c r="AK113" s="92"/>
      <c r="AL113" s="98"/>
      <c r="AM113" s="99"/>
      <c r="AN113" s="100"/>
      <c r="AO113" s="67"/>
    </row>
    <row r="114" spans="1:41" ht="11.45" customHeight="1" x14ac:dyDescent="0.2">
      <c r="A114" s="66"/>
      <c r="B114" s="97" t="s">
        <v>57</v>
      </c>
      <c r="C114" s="97"/>
      <c r="D114" s="97"/>
      <c r="E114" s="97"/>
      <c r="F114" s="97"/>
      <c r="G114" s="97"/>
      <c r="H114" s="97"/>
      <c r="I114" s="39">
        <f>SUM(H103:H112,R103:T112,)-I113*30</f>
        <v>0</v>
      </c>
      <c r="J114" s="40"/>
      <c r="K114" s="41"/>
      <c r="L114" s="90" t="s">
        <v>3</v>
      </c>
      <c r="M114" s="91"/>
      <c r="N114" s="92">
        <f>IF(I114&gt;15,0.15,0)</f>
        <v>0</v>
      </c>
      <c r="O114" s="92"/>
      <c r="P114" s="92"/>
      <c r="Q114" s="92"/>
      <c r="R114" s="101"/>
      <c r="S114" s="102"/>
      <c r="T114" s="103"/>
      <c r="U114" s="117"/>
      <c r="V114" s="90" t="s">
        <v>60</v>
      </c>
      <c r="W114" s="111"/>
      <c r="X114" s="111"/>
      <c r="Y114" s="111"/>
      <c r="Z114" s="111"/>
      <c r="AA114" s="111"/>
      <c r="AB114" s="91"/>
      <c r="AC114" s="39">
        <f>SUM(AB103:AB112,AL103:AN112)-AC113*30</f>
        <v>0</v>
      </c>
      <c r="AD114" s="40"/>
      <c r="AE114" s="41"/>
      <c r="AF114" s="90" t="s">
        <v>3</v>
      </c>
      <c r="AG114" s="91"/>
      <c r="AH114" s="92">
        <f>IF(AC114&gt;15,0.15,0)</f>
        <v>0</v>
      </c>
      <c r="AI114" s="92"/>
      <c r="AJ114" s="92"/>
      <c r="AK114" s="92"/>
      <c r="AL114" s="101"/>
      <c r="AM114" s="102"/>
      <c r="AN114" s="103"/>
      <c r="AO114" s="67"/>
    </row>
    <row r="115" spans="1:41" ht="11.45" customHeight="1" x14ac:dyDescent="0.2">
      <c r="A115" s="66"/>
      <c r="B115" s="112" t="s">
        <v>68</v>
      </c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4"/>
      <c r="N115" s="121">
        <f>SUM(N113:O114)</f>
        <v>0</v>
      </c>
      <c r="O115" s="121"/>
      <c r="P115" s="121"/>
      <c r="Q115" s="121"/>
      <c r="R115" s="104"/>
      <c r="S115" s="105"/>
      <c r="T115" s="106"/>
      <c r="U115" s="117"/>
      <c r="V115" s="122" t="s">
        <v>67</v>
      </c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4"/>
      <c r="AH115" s="121">
        <f>SUM(AH113:AI114)</f>
        <v>0</v>
      </c>
      <c r="AI115" s="121"/>
      <c r="AJ115" s="121"/>
      <c r="AK115" s="121"/>
      <c r="AL115" s="104"/>
      <c r="AM115" s="105"/>
      <c r="AN115" s="106"/>
      <c r="AO115" s="67"/>
    </row>
    <row r="116" spans="1:41" ht="11.45" customHeight="1" x14ac:dyDescent="0.2">
      <c r="A116" s="66"/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51"/>
      <c r="U116" s="117"/>
      <c r="V116" s="53"/>
      <c r="W116" s="125"/>
      <c r="X116" s="125"/>
      <c r="Y116" s="125"/>
      <c r="Z116" s="125"/>
      <c r="AA116" s="125"/>
      <c r="AB116" s="125"/>
      <c r="AC116" s="125"/>
      <c r="AD116" s="125"/>
      <c r="AE116" s="125"/>
      <c r="AF116" s="125"/>
      <c r="AG116" s="125"/>
      <c r="AH116" s="125"/>
      <c r="AI116" s="125"/>
      <c r="AJ116" s="125"/>
      <c r="AK116" s="125"/>
      <c r="AL116" s="125"/>
      <c r="AM116" s="125"/>
      <c r="AN116" s="125"/>
      <c r="AO116" s="67"/>
    </row>
    <row r="117" spans="1:41" ht="18.600000000000001" customHeight="1" x14ac:dyDescent="0.2">
      <c r="A117" s="66"/>
      <c r="B117" s="54" t="s">
        <v>61</v>
      </c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117"/>
      <c r="V117" s="54" t="s">
        <v>62</v>
      </c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67"/>
    </row>
    <row r="118" spans="1:41" x14ac:dyDescent="0.2">
      <c r="A118" s="66"/>
      <c r="B118" s="56" t="s">
        <v>47</v>
      </c>
      <c r="C118" s="56"/>
      <c r="D118" s="56"/>
      <c r="E118" s="56" t="s">
        <v>48</v>
      </c>
      <c r="F118" s="56"/>
      <c r="G118" s="56"/>
      <c r="H118" s="9" t="s">
        <v>49</v>
      </c>
      <c r="I118" s="84"/>
      <c r="J118" s="84"/>
      <c r="K118" s="85"/>
      <c r="L118" s="56" t="s">
        <v>47</v>
      </c>
      <c r="M118" s="56"/>
      <c r="N118" s="56"/>
      <c r="O118" s="56" t="s">
        <v>48</v>
      </c>
      <c r="P118" s="56"/>
      <c r="Q118" s="56"/>
      <c r="R118" s="56" t="s">
        <v>49</v>
      </c>
      <c r="S118" s="56"/>
      <c r="T118" s="56"/>
      <c r="U118" s="117"/>
      <c r="V118" s="56" t="s">
        <v>47</v>
      </c>
      <c r="W118" s="56"/>
      <c r="X118" s="56"/>
      <c r="Y118" s="56" t="s">
        <v>48</v>
      </c>
      <c r="Z118" s="56"/>
      <c r="AA118" s="56"/>
      <c r="AB118" s="9" t="s">
        <v>49</v>
      </c>
      <c r="AC118" s="84"/>
      <c r="AD118" s="84"/>
      <c r="AE118" s="85"/>
      <c r="AF118" s="56" t="s">
        <v>47</v>
      </c>
      <c r="AG118" s="56"/>
      <c r="AH118" s="56"/>
      <c r="AI118" s="56" t="s">
        <v>48</v>
      </c>
      <c r="AJ118" s="56"/>
      <c r="AK118" s="56"/>
      <c r="AL118" s="56" t="s">
        <v>49</v>
      </c>
      <c r="AM118" s="56"/>
      <c r="AN118" s="56"/>
      <c r="AO118" s="67"/>
    </row>
    <row r="119" spans="1:41" x14ac:dyDescent="0.2">
      <c r="A119" s="66"/>
      <c r="B119" s="38"/>
      <c r="C119" s="38"/>
      <c r="D119" s="38"/>
      <c r="E119" s="38"/>
      <c r="F119" s="38"/>
      <c r="G119" s="38"/>
      <c r="H119" s="25">
        <f>IF(B119=0,0,DAYS360(B119,E119+1))</f>
        <v>0</v>
      </c>
      <c r="I119" s="86"/>
      <c r="J119" s="86"/>
      <c r="K119" s="87"/>
      <c r="L119" s="38"/>
      <c r="M119" s="38"/>
      <c r="N119" s="38"/>
      <c r="O119" s="38"/>
      <c r="P119" s="38"/>
      <c r="Q119" s="38"/>
      <c r="R119" s="126">
        <f t="shared" ref="R119:R128" si="20">IF(I119=0,0,DAYS360(I119,L119+1))</f>
        <v>0</v>
      </c>
      <c r="S119" s="126"/>
      <c r="T119" s="126"/>
      <c r="U119" s="117"/>
      <c r="V119" s="38"/>
      <c r="W119" s="38"/>
      <c r="X119" s="38"/>
      <c r="Y119" s="38"/>
      <c r="Z119" s="38"/>
      <c r="AA119" s="38"/>
      <c r="AB119" s="25">
        <f>IF(V119=0,0,DAYS360(V119,Y119+1))</f>
        <v>0</v>
      </c>
      <c r="AC119" s="86"/>
      <c r="AD119" s="86"/>
      <c r="AE119" s="87"/>
      <c r="AF119" s="38"/>
      <c r="AG119" s="38"/>
      <c r="AH119" s="38"/>
      <c r="AI119" s="38"/>
      <c r="AJ119" s="38"/>
      <c r="AK119" s="38"/>
      <c r="AL119" s="126">
        <f t="shared" ref="AL119:AL128" si="21">IF(AC119=0,0,DAYS360(AC119,AF119+1))</f>
        <v>0</v>
      </c>
      <c r="AM119" s="126"/>
      <c r="AN119" s="126"/>
      <c r="AO119" s="67"/>
    </row>
    <row r="120" spans="1:41" ht="11.45" customHeight="1" x14ac:dyDescent="0.2">
      <c r="A120" s="66"/>
      <c r="B120" s="38"/>
      <c r="C120" s="38"/>
      <c r="D120" s="38"/>
      <c r="E120" s="38"/>
      <c r="F120" s="38"/>
      <c r="G120" s="38"/>
      <c r="H120" s="25">
        <f t="shared" ref="H120:H128" si="22">IF(B120=0,0,DAYS360(B120,E120+1))</f>
        <v>0</v>
      </c>
      <c r="I120" s="86"/>
      <c r="J120" s="86"/>
      <c r="K120" s="87"/>
      <c r="L120" s="38"/>
      <c r="M120" s="38"/>
      <c r="N120" s="38"/>
      <c r="O120" s="38"/>
      <c r="P120" s="38"/>
      <c r="Q120" s="38"/>
      <c r="R120" s="126">
        <f t="shared" si="20"/>
        <v>0</v>
      </c>
      <c r="S120" s="126"/>
      <c r="T120" s="126"/>
      <c r="U120" s="117"/>
      <c r="V120" s="38"/>
      <c r="W120" s="38"/>
      <c r="X120" s="38"/>
      <c r="Y120" s="38"/>
      <c r="Z120" s="38"/>
      <c r="AA120" s="38"/>
      <c r="AB120" s="25">
        <f t="shared" ref="AB120:AB128" si="23">IF(V120=0,0,DAYS360(V120,Y120+1))</f>
        <v>0</v>
      </c>
      <c r="AC120" s="86"/>
      <c r="AD120" s="86"/>
      <c r="AE120" s="87"/>
      <c r="AF120" s="38"/>
      <c r="AG120" s="38"/>
      <c r="AH120" s="38"/>
      <c r="AI120" s="38"/>
      <c r="AJ120" s="38"/>
      <c r="AK120" s="38"/>
      <c r="AL120" s="126">
        <f t="shared" si="21"/>
        <v>0</v>
      </c>
      <c r="AM120" s="126"/>
      <c r="AN120" s="126"/>
      <c r="AO120" s="67"/>
    </row>
    <row r="121" spans="1:41" ht="11.45" customHeight="1" x14ac:dyDescent="0.2">
      <c r="A121" s="66"/>
      <c r="B121" s="38"/>
      <c r="C121" s="38"/>
      <c r="D121" s="38"/>
      <c r="E121" s="38"/>
      <c r="F121" s="38"/>
      <c r="G121" s="38"/>
      <c r="H121" s="25">
        <f t="shared" si="22"/>
        <v>0</v>
      </c>
      <c r="I121" s="86"/>
      <c r="J121" s="86"/>
      <c r="K121" s="87"/>
      <c r="L121" s="38"/>
      <c r="M121" s="38"/>
      <c r="N121" s="38"/>
      <c r="O121" s="38"/>
      <c r="P121" s="38"/>
      <c r="Q121" s="38"/>
      <c r="R121" s="126">
        <f t="shared" si="20"/>
        <v>0</v>
      </c>
      <c r="S121" s="126"/>
      <c r="T121" s="126"/>
      <c r="U121" s="117"/>
      <c r="V121" s="38"/>
      <c r="W121" s="38"/>
      <c r="X121" s="38"/>
      <c r="Y121" s="38"/>
      <c r="Z121" s="38"/>
      <c r="AA121" s="38"/>
      <c r="AB121" s="25">
        <f t="shared" si="23"/>
        <v>0</v>
      </c>
      <c r="AC121" s="86"/>
      <c r="AD121" s="86"/>
      <c r="AE121" s="87"/>
      <c r="AF121" s="38"/>
      <c r="AG121" s="38"/>
      <c r="AH121" s="38"/>
      <c r="AI121" s="38"/>
      <c r="AJ121" s="38"/>
      <c r="AK121" s="38"/>
      <c r="AL121" s="126">
        <f t="shared" si="21"/>
        <v>0</v>
      </c>
      <c r="AM121" s="126"/>
      <c r="AN121" s="126"/>
      <c r="AO121" s="67"/>
    </row>
    <row r="122" spans="1:41" ht="11.45" customHeight="1" x14ac:dyDescent="0.2">
      <c r="A122" s="66"/>
      <c r="B122" s="38"/>
      <c r="C122" s="38"/>
      <c r="D122" s="38"/>
      <c r="E122" s="38"/>
      <c r="F122" s="38"/>
      <c r="G122" s="38"/>
      <c r="H122" s="25">
        <f t="shared" si="22"/>
        <v>0</v>
      </c>
      <c r="I122" s="86"/>
      <c r="J122" s="86"/>
      <c r="K122" s="87"/>
      <c r="L122" s="38"/>
      <c r="M122" s="38"/>
      <c r="N122" s="38"/>
      <c r="O122" s="38"/>
      <c r="P122" s="38"/>
      <c r="Q122" s="38"/>
      <c r="R122" s="126">
        <f t="shared" si="20"/>
        <v>0</v>
      </c>
      <c r="S122" s="126"/>
      <c r="T122" s="126"/>
      <c r="U122" s="117"/>
      <c r="V122" s="38"/>
      <c r="W122" s="38"/>
      <c r="X122" s="38"/>
      <c r="Y122" s="38"/>
      <c r="Z122" s="38"/>
      <c r="AA122" s="38"/>
      <c r="AB122" s="25">
        <f t="shared" si="23"/>
        <v>0</v>
      </c>
      <c r="AC122" s="86"/>
      <c r="AD122" s="86"/>
      <c r="AE122" s="87"/>
      <c r="AF122" s="38"/>
      <c r="AG122" s="38"/>
      <c r="AH122" s="38"/>
      <c r="AI122" s="38"/>
      <c r="AJ122" s="38"/>
      <c r="AK122" s="38"/>
      <c r="AL122" s="126">
        <f t="shared" si="21"/>
        <v>0</v>
      </c>
      <c r="AM122" s="126"/>
      <c r="AN122" s="126"/>
      <c r="AO122" s="67"/>
    </row>
    <row r="123" spans="1:41" ht="11.45" customHeight="1" x14ac:dyDescent="0.2">
      <c r="A123" s="66"/>
      <c r="B123" s="38"/>
      <c r="C123" s="38"/>
      <c r="D123" s="38"/>
      <c r="E123" s="38"/>
      <c r="F123" s="38"/>
      <c r="G123" s="38"/>
      <c r="H123" s="25">
        <f t="shared" si="22"/>
        <v>0</v>
      </c>
      <c r="I123" s="86"/>
      <c r="J123" s="86"/>
      <c r="K123" s="87"/>
      <c r="L123" s="38"/>
      <c r="M123" s="38"/>
      <c r="N123" s="38"/>
      <c r="O123" s="38"/>
      <c r="P123" s="38"/>
      <c r="Q123" s="38"/>
      <c r="R123" s="126">
        <f t="shared" si="20"/>
        <v>0</v>
      </c>
      <c r="S123" s="126"/>
      <c r="T123" s="126"/>
      <c r="U123" s="117"/>
      <c r="V123" s="38"/>
      <c r="W123" s="38"/>
      <c r="X123" s="38"/>
      <c r="Y123" s="38"/>
      <c r="Z123" s="38"/>
      <c r="AA123" s="38"/>
      <c r="AB123" s="25">
        <f t="shared" si="23"/>
        <v>0</v>
      </c>
      <c r="AC123" s="86"/>
      <c r="AD123" s="86"/>
      <c r="AE123" s="87"/>
      <c r="AF123" s="38"/>
      <c r="AG123" s="38"/>
      <c r="AH123" s="38"/>
      <c r="AI123" s="38"/>
      <c r="AJ123" s="38"/>
      <c r="AK123" s="38"/>
      <c r="AL123" s="126">
        <f t="shared" si="21"/>
        <v>0</v>
      </c>
      <c r="AM123" s="126"/>
      <c r="AN123" s="126"/>
      <c r="AO123" s="67"/>
    </row>
    <row r="124" spans="1:41" ht="11.45" customHeight="1" x14ac:dyDescent="0.2">
      <c r="A124" s="66"/>
      <c r="B124" s="38"/>
      <c r="C124" s="38"/>
      <c r="D124" s="38"/>
      <c r="E124" s="38"/>
      <c r="F124" s="38"/>
      <c r="G124" s="38"/>
      <c r="H124" s="25">
        <f t="shared" si="22"/>
        <v>0</v>
      </c>
      <c r="I124" s="86"/>
      <c r="J124" s="86"/>
      <c r="K124" s="87"/>
      <c r="L124" s="38"/>
      <c r="M124" s="38"/>
      <c r="N124" s="38"/>
      <c r="O124" s="38"/>
      <c r="P124" s="38"/>
      <c r="Q124" s="38"/>
      <c r="R124" s="126">
        <f t="shared" si="20"/>
        <v>0</v>
      </c>
      <c r="S124" s="126"/>
      <c r="T124" s="126"/>
      <c r="U124" s="117"/>
      <c r="V124" s="38"/>
      <c r="W124" s="38"/>
      <c r="X124" s="38"/>
      <c r="Y124" s="38"/>
      <c r="Z124" s="38"/>
      <c r="AA124" s="38"/>
      <c r="AB124" s="25">
        <f t="shared" si="23"/>
        <v>0</v>
      </c>
      <c r="AC124" s="86"/>
      <c r="AD124" s="86"/>
      <c r="AE124" s="87"/>
      <c r="AF124" s="38"/>
      <c r="AG124" s="38"/>
      <c r="AH124" s="38"/>
      <c r="AI124" s="38"/>
      <c r="AJ124" s="38"/>
      <c r="AK124" s="38"/>
      <c r="AL124" s="126">
        <f t="shared" si="21"/>
        <v>0</v>
      </c>
      <c r="AM124" s="126"/>
      <c r="AN124" s="126"/>
      <c r="AO124" s="67"/>
    </row>
    <row r="125" spans="1:41" ht="11.45" customHeight="1" x14ac:dyDescent="0.2">
      <c r="A125" s="66"/>
      <c r="B125" s="38"/>
      <c r="C125" s="38"/>
      <c r="D125" s="38"/>
      <c r="E125" s="38"/>
      <c r="F125" s="38"/>
      <c r="G125" s="38"/>
      <c r="H125" s="25">
        <f t="shared" si="22"/>
        <v>0</v>
      </c>
      <c r="I125" s="86"/>
      <c r="J125" s="86"/>
      <c r="K125" s="87"/>
      <c r="L125" s="38"/>
      <c r="M125" s="38"/>
      <c r="N125" s="38"/>
      <c r="O125" s="38"/>
      <c r="P125" s="38"/>
      <c r="Q125" s="38"/>
      <c r="R125" s="126">
        <f t="shared" si="20"/>
        <v>0</v>
      </c>
      <c r="S125" s="126"/>
      <c r="T125" s="126"/>
      <c r="U125" s="117"/>
      <c r="V125" s="38"/>
      <c r="W125" s="38"/>
      <c r="X125" s="38"/>
      <c r="Y125" s="38"/>
      <c r="Z125" s="38"/>
      <c r="AA125" s="38"/>
      <c r="AB125" s="25">
        <f t="shared" si="23"/>
        <v>0</v>
      </c>
      <c r="AC125" s="86"/>
      <c r="AD125" s="86"/>
      <c r="AE125" s="87"/>
      <c r="AF125" s="38"/>
      <c r="AG125" s="38"/>
      <c r="AH125" s="38"/>
      <c r="AI125" s="38"/>
      <c r="AJ125" s="38"/>
      <c r="AK125" s="38"/>
      <c r="AL125" s="126">
        <f t="shared" si="21"/>
        <v>0</v>
      </c>
      <c r="AM125" s="126"/>
      <c r="AN125" s="126"/>
      <c r="AO125" s="67"/>
    </row>
    <row r="126" spans="1:41" ht="11.45" customHeight="1" x14ac:dyDescent="0.2">
      <c r="A126" s="66"/>
      <c r="B126" s="38"/>
      <c r="C126" s="38"/>
      <c r="D126" s="38"/>
      <c r="E126" s="38"/>
      <c r="F126" s="38"/>
      <c r="G126" s="38"/>
      <c r="H126" s="25">
        <f t="shared" si="22"/>
        <v>0</v>
      </c>
      <c r="I126" s="86"/>
      <c r="J126" s="86"/>
      <c r="K126" s="87"/>
      <c r="L126" s="38"/>
      <c r="M126" s="38"/>
      <c r="N126" s="38"/>
      <c r="O126" s="38"/>
      <c r="P126" s="38"/>
      <c r="Q126" s="38"/>
      <c r="R126" s="126">
        <f t="shared" si="20"/>
        <v>0</v>
      </c>
      <c r="S126" s="126"/>
      <c r="T126" s="126"/>
      <c r="U126" s="117"/>
      <c r="V126" s="38"/>
      <c r="W126" s="38"/>
      <c r="X126" s="38"/>
      <c r="Y126" s="38"/>
      <c r="Z126" s="38"/>
      <c r="AA126" s="38"/>
      <c r="AB126" s="25">
        <f t="shared" si="23"/>
        <v>0</v>
      </c>
      <c r="AC126" s="86"/>
      <c r="AD126" s="86"/>
      <c r="AE126" s="87"/>
      <c r="AF126" s="38"/>
      <c r="AG126" s="38"/>
      <c r="AH126" s="38"/>
      <c r="AI126" s="38"/>
      <c r="AJ126" s="38"/>
      <c r="AK126" s="38"/>
      <c r="AL126" s="126">
        <f t="shared" si="21"/>
        <v>0</v>
      </c>
      <c r="AM126" s="126"/>
      <c r="AN126" s="126"/>
      <c r="AO126" s="67"/>
    </row>
    <row r="127" spans="1:41" ht="11.45" customHeight="1" x14ac:dyDescent="0.2">
      <c r="A127" s="66"/>
      <c r="B127" s="38"/>
      <c r="C127" s="38"/>
      <c r="D127" s="38"/>
      <c r="E127" s="38"/>
      <c r="F127" s="38"/>
      <c r="G127" s="38"/>
      <c r="H127" s="25">
        <f t="shared" si="22"/>
        <v>0</v>
      </c>
      <c r="I127" s="86"/>
      <c r="J127" s="86"/>
      <c r="K127" s="87"/>
      <c r="L127" s="38"/>
      <c r="M127" s="38"/>
      <c r="N127" s="38"/>
      <c r="O127" s="38"/>
      <c r="P127" s="38"/>
      <c r="Q127" s="38"/>
      <c r="R127" s="126">
        <f t="shared" si="20"/>
        <v>0</v>
      </c>
      <c r="S127" s="126"/>
      <c r="T127" s="126"/>
      <c r="U127" s="117"/>
      <c r="V127" s="38"/>
      <c r="W127" s="38"/>
      <c r="X127" s="38"/>
      <c r="Y127" s="38"/>
      <c r="Z127" s="38"/>
      <c r="AA127" s="38"/>
      <c r="AB127" s="25">
        <f t="shared" si="23"/>
        <v>0</v>
      </c>
      <c r="AC127" s="86"/>
      <c r="AD127" s="86"/>
      <c r="AE127" s="87"/>
      <c r="AF127" s="38"/>
      <c r="AG127" s="38"/>
      <c r="AH127" s="38"/>
      <c r="AI127" s="38"/>
      <c r="AJ127" s="38"/>
      <c r="AK127" s="38"/>
      <c r="AL127" s="126">
        <f t="shared" si="21"/>
        <v>0</v>
      </c>
      <c r="AM127" s="126"/>
      <c r="AN127" s="126"/>
      <c r="AO127" s="67"/>
    </row>
    <row r="128" spans="1:41" ht="11.45" customHeight="1" x14ac:dyDescent="0.2">
      <c r="A128" s="66"/>
      <c r="B128" s="38"/>
      <c r="C128" s="38"/>
      <c r="D128" s="38"/>
      <c r="E128" s="38"/>
      <c r="F128" s="38"/>
      <c r="G128" s="38"/>
      <c r="H128" s="25">
        <f t="shared" si="22"/>
        <v>0</v>
      </c>
      <c r="I128" s="88"/>
      <c r="J128" s="88"/>
      <c r="K128" s="89"/>
      <c r="L128" s="38"/>
      <c r="M128" s="38"/>
      <c r="N128" s="38"/>
      <c r="O128" s="38"/>
      <c r="P128" s="38"/>
      <c r="Q128" s="38"/>
      <c r="R128" s="126">
        <f t="shared" si="20"/>
        <v>0</v>
      </c>
      <c r="S128" s="126"/>
      <c r="T128" s="126"/>
      <c r="U128" s="117"/>
      <c r="V128" s="38"/>
      <c r="W128" s="38"/>
      <c r="X128" s="38"/>
      <c r="Y128" s="38"/>
      <c r="Z128" s="38"/>
      <c r="AA128" s="38"/>
      <c r="AB128" s="25">
        <f t="shared" si="23"/>
        <v>0</v>
      </c>
      <c r="AC128" s="88"/>
      <c r="AD128" s="88"/>
      <c r="AE128" s="89"/>
      <c r="AF128" s="38"/>
      <c r="AG128" s="38"/>
      <c r="AH128" s="38"/>
      <c r="AI128" s="38"/>
      <c r="AJ128" s="38"/>
      <c r="AK128" s="38"/>
      <c r="AL128" s="126">
        <f t="shared" si="21"/>
        <v>0</v>
      </c>
      <c r="AM128" s="126"/>
      <c r="AN128" s="126"/>
      <c r="AO128" s="67"/>
    </row>
    <row r="129" spans="1:41" ht="11.45" customHeight="1" x14ac:dyDescent="0.2">
      <c r="A129" s="66"/>
      <c r="B129" s="97" t="s">
        <v>63</v>
      </c>
      <c r="C129" s="97"/>
      <c r="D129" s="97"/>
      <c r="E129" s="97"/>
      <c r="F129" s="97"/>
      <c r="G129" s="97"/>
      <c r="H129" s="97"/>
      <c r="I129" s="39">
        <f>INT(SUM(H119:H128,R119:T128,)/30)</f>
        <v>0</v>
      </c>
      <c r="J129" s="40"/>
      <c r="K129" s="41"/>
      <c r="L129" s="97" t="s">
        <v>3</v>
      </c>
      <c r="M129" s="97"/>
      <c r="N129" s="92">
        <f>I129*0.15</f>
        <v>0</v>
      </c>
      <c r="O129" s="92"/>
      <c r="P129" s="92"/>
      <c r="Q129" s="92"/>
      <c r="R129" s="98"/>
      <c r="S129" s="99"/>
      <c r="T129" s="100"/>
      <c r="U129" s="117"/>
      <c r="V129" s="97" t="s">
        <v>65</v>
      </c>
      <c r="W129" s="97"/>
      <c r="X129" s="97"/>
      <c r="Y129" s="97"/>
      <c r="Z129" s="97"/>
      <c r="AA129" s="97"/>
      <c r="AB129" s="97"/>
      <c r="AC129" s="39">
        <f>INT(SUM(AB119:AB128,AL119:AN128,)/30)</f>
        <v>0</v>
      </c>
      <c r="AD129" s="40"/>
      <c r="AE129" s="41"/>
      <c r="AF129" s="97" t="s">
        <v>3</v>
      </c>
      <c r="AG129" s="97"/>
      <c r="AH129" s="92">
        <f>AC129*0.15</f>
        <v>0</v>
      </c>
      <c r="AI129" s="92"/>
      <c r="AJ129" s="92"/>
      <c r="AK129" s="92"/>
      <c r="AL129" s="98"/>
      <c r="AM129" s="99"/>
      <c r="AN129" s="100"/>
      <c r="AO129" s="67"/>
    </row>
    <row r="130" spans="1:41" ht="11.45" customHeight="1" x14ac:dyDescent="0.2">
      <c r="A130" s="66"/>
      <c r="B130" s="97" t="s">
        <v>64</v>
      </c>
      <c r="C130" s="97"/>
      <c r="D130" s="97"/>
      <c r="E130" s="97"/>
      <c r="F130" s="97"/>
      <c r="G130" s="97"/>
      <c r="H130" s="97"/>
      <c r="I130" s="39">
        <f>SUM(H119:H128,R119:T128)-I129*30</f>
        <v>0</v>
      </c>
      <c r="J130" s="40"/>
      <c r="K130" s="41"/>
      <c r="L130" s="90" t="s">
        <v>3</v>
      </c>
      <c r="M130" s="91"/>
      <c r="N130" s="92">
        <f>IF(I130&gt;15,0.15,0)</f>
        <v>0</v>
      </c>
      <c r="O130" s="92"/>
      <c r="P130" s="92"/>
      <c r="Q130" s="92"/>
      <c r="R130" s="101"/>
      <c r="S130" s="102"/>
      <c r="T130" s="103"/>
      <c r="U130" s="117"/>
      <c r="V130" s="97" t="s">
        <v>66</v>
      </c>
      <c r="W130" s="97"/>
      <c r="X130" s="97"/>
      <c r="Y130" s="97"/>
      <c r="Z130" s="97"/>
      <c r="AA130" s="97"/>
      <c r="AB130" s="97"/>
      <c r="AC130" s="39">
        <f>SUM(AB119:AB128,AL119:AN128)-AC129*30</f>
        <v>0</v>
      </c>
      <c r="AD130" s="40"/>
      <c r="AE130" s="41"/>
      <c r="AF130" s="90" t="s">
        <v>3</v>
      </c>
      <c r="AG130" s="91"/>
      <c r="AH130" s="92">
        <f>IF(AC130&gt;15,0.15,0)</f>
        <v>0</v>
      </c>
      <c r="AI130" s="92"/>
      <c r="AJ130" s="92"/>
      <c r="AK130" s="92"/>
      <c r="AL130" s="101"/>
      <c r="AM130" s="102"/>
      <c r="AN130" s="103"/>
      <c r="AO130" s="67"/>
    </row>
    <row r="131" spans="1:41" ht="11.45" customHeight="1" x14ac:dyDescent="0.2">
      <c r="A131" s="66"/>
      <c r="B131" s="112" t="s">
        <v>69</v>
      </c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4"/>
      <c r="N131" s="121">
        <f>SUM(N129:O130)</f>
        <v>0</v>
      </c>
      <c r="O131" s="121"/>
      <c r="P131" s="121"/>
      <c r="Q131" s="121"/>
      <c r="R131" s="104"/>
      <c r="S131" s="105"/>
      <c r="T131" s="106"/>
      <c r="U131" s="117"/>
      <c r="V131" s="112" t="s">
        <v>70</v>
      </c>
      <c r="W131" s="113"/>
      <c r="X131" s="113"/>
      <c r="Y131" s="113"/>
      <c r="Z131" s="113"/>
      <c r="AA131" s="113"/>
      <c r="AB131" s="113"/>
      <c r="AC131" s="113"/>
      <c r="AD131" s="113"/>
      <c r="AE131" s="113"/>
      <c r="AF131" s="113"/>
      <c r="AG131" s="114"/>
      <c r="AH131" s="121">
        <f>SUM(AH129:AI130)</f>
        <v>0</v>
      </c>
      <c r="AI131" s="121"/>
      <c r="AJ131" s="121"/>
      <c r="AK131" s="121"/>
      <c r="AL131" s="104"/>
      <c r="AM131" s="105"/>
      <c r="AN131" s="106"/>
      <c r="AO131" s="67"/>
    </row>
    <row r="132" spans="1:41" ht="11.45" customHeight="1" x14ac:dyDescent="0.2">
      <c r="A132" s="66"/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27"/>
      <c r="V132" s="127"/>
      <c r="W132" s="127"/>
      <c r="X132" s="127"/>
      <c r="Y132" s="127"/>
      <c r="Z132" s="127"/>
      <c r="AA132" s="127"/>
      <c r="AB132" s="127"/>
      <c r="AC132" s="127"/>
      <c r="AD132" s="127"/>
      <c r="AE132" s="127"/>
      <c r="AF132" s="127"/>
      <c r="AG132" s="127"/>
      <c r="AH132" s="127"/>
      <c r="AI132" s="127"/>
      <c r="AJ132" s="127"/>
      <c r="AK132" s="127"/>
      <c r="AL132" s="127"/>
      <c r="AM132" s="127"/>
      <c r="AN132" s="127"/>
      <c r="AO132" s="67"/>
    </row>
    <row r="133" spans="1:41" ht="13.9" customHeight="1" x14ac:dyDescent="0.2">
      <c r="A133" s="66"/>
      <c r="B133" s="54" t="s">
        <v>85</v>
      </c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67"/>
    </row>
    <row r="134" spans="1:41" ht="55.15" customHeight="1" x14ac:dyDescent="0.2">
      <c r="A134" s="66"/>
      <c r="B134" s="128" t="s">
        <v>44</v>
      </c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129"/>
      <c r="V134" s="129"/>
      <c r="W134" s="129"/>
      <c r="X134" s="129"/>
      <c r="Y134" s="129"/>
      <c r="Z134" s="129"/>
      <c r="AA134" s="129"/>
      <c r="AB134" s="129"/>
      <c r="AC134" s="129"/>
      <c r="AD134" s="129"/>
      <c r="AE134" s="129"/>
      <c r="AF134" s="129"/>
      <c r="AG134" s="129"/>
      <c r="AH134" s="129"/>
      <c r="AI134" s="129"/>
      <c r="AJ134" s="129"/>
      <c r="AK134" s="129"/>
      <c r="AL134" s="129"/>
      <c r="AM134" s="129"/>
      <c r="AN134" s="130"/>
      <c r="AO134" s="67"/>
    </row>
    <row r="135" spans="1:41" ht="11.45" customHeight="1" x14ac:dyDescent="0.2">
      <c r="A135" s="66"/>
      <c r="B135" s="51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3"/>
      <c r="AO135" s="67"/>
    </row>
    <row r="136" spans="1:41" ht="18.600000000000001" customHeight="1" x14ac:dyDescent="0.2">
      <c r="A136" s="66"/>
      <c r="B136" s="54" t="s">
        <v>56</v>
      </c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116"/>
      <c r="V136" s="54" t="s">
        <v>58</v>
      </c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67"/>
    </row>
    <row r="137" spans="1:41" x14ac:dyDescent="0.2">
      <c r="A137" s="66"/>
      <c r="B137" s="56" t="s">
        <v>47</v>
      </c>
      <c r="C137" s="56"/>
      <c r="D137" s="56"/>
      <c r="E137" s="56" t="s">
        <v>48</v>
      </c>
      <c r="F137" s="56"/>
      <c r="G137" s="56"/>
      <c r="H137" s="9" t="s">
        <v>49</v>
      </c>
      <c r="I137" s="84"/>
      <c r="J137" s="84"/>
      <c r="K137" s="85"/>
      <c r="L137" s="56" t="s">
        <v>47</v>
      </c>
      <c r="M137" s="56"/>
      <c r="N137" s="56"/>
      <c r="O137" s="56" t="s">
        <v>48</v>
      </c>
      <c r="P137" s="56"/>
      <c r="Q137" s="56"/>
      <c r="R137" s="56" t="s">
        <v>49</v>
      </c>
      <c r="S137" s="56"/>
      <c r="T137" s="56"/>
      <c r="U137" s="117"/>
      <c r="V137" s="56" t="s">
        <v>47</v>
      </c>
      <c r="W137" s="56"/>
      <c r="X137" s="56"/>
      <c r="Y137" s="56" t="s">
        <v>48</v>
      </c>
      <c r="Z137" s="56"/>
      <c r="AA137" s="56"/>
      <c r="AB137" s="9" t="s">
        <v>49</v>
      </c>
      <c r="AC137" s="84"/>
      <c r="AD137" s="84"/>
      <c r="AE137" s="85"/>
      <c r="AF137" s="56" t="s">
        <v>47</v>
      </c>
      <c r="AG137" s="56"/>
      <c r="AH137" s="56"/>
      <c r="AI137" s="56" t="s">
        <v>48</v>
      </c>
      <c r="AJ137" s="56"/>
      <c r="AK137" s="56"/>
      <c r="AL137" s="56" t="s">
        <v>49</v>
      </c>
      <c r="AM137" s="56"/>
      <c r="AN137" s="56"/>
      <c r="AO137" s="67"/>
    </row>
    <row r="138" spans="1:41" x14ac:dyDescent="0.2">
      <c r="A138" s="66"/>
      <c r="B138" s="38"/>
      <c r="C138" s="38"/>
      <c r="D138" s="38"/>
      <c r="E138" s="38"/>
      <c r="F138" s="38"/>
      <c r="G138" s="38"/>
      <c r="H138" s="25">
        <f>IF(B138=0,0,DAYS360(B138,E138+1))</f>
        <v>0</v>
      </c>
      <c r="I138" s="86"/>
      <c r="J138" s="86"/>
      <c r="K138" s="87"/>
      <c r="L138" s="38"/>
      <c r="M138" s="38"/>
      <c r="N138" s="38"/>
      <c r="O138" s="38"/>
      <c r="P138" s="38"/>
      <c r="Q138" s="38"/>
      <c r="R138" s="55">
        <f t="shared" ref="R138:R147" si="24">IF(I138=0,0,DAYS360(I138,L138+1))</f>
        <v>0</v>
      </c>
      <c r="S138" s="55"/>
      <c r="T138" s="55"/>
      <c r="U138" s="117"/>
      <c r="V138" s="38"/>
      <c r="W138" s="38"/>
      <c r="X138" s="38"/>
      <c r="Y138" s="38"/>
      <c r="Z138" s="38"/>
      <c r="AA138" s="38"/>
      <c r="AB138" s="25">
        <f>IF(V138=0,0,DAYS360(V138,Y138+1))</f>
        <v>0</v>
      </c>
      <c r="AC138" s="86"/>
      <c r="AD138" s="86"/>
      <c r="AE138" s="87"/>
      <c r="AF138" s="38"/>
      <c r="AG138" s="38"/>
      <c r="AH138" s="38"/>
      <c r="AI138" s="38"/>
      <c r="AJ138" s="38"/>
      <c r="AK138" s="38"/>
      <c r="AL138" s="55">
        <f t="shared" ref="AL138:AL147" si="25">IF(AC138=0,0,DAYS360(AC138,AF138+1))</f>
        <v>0</v>
      </c>
      <c r="AM138" s="55"/>
      <c r="AN138" s="55"/>
      <c r="AO138" s="67"/>
    </row>
    <row r="139" spans="1:41" ht="11.45" customHeight="1" x14ac:dyDescent="0.2">
      <c r="A139" s="66"/>
      <c r="B139" s="38"/>
      <c r="C139" s="38"/>
      <c r="D139" s="38"/>
      <c r="E139" s="38"/>
      <c r="F139" s="38"/>
      <c r="G139" s="38"/>
      <c r="H139" s="25">
        <f t="shared" ref="H139:H147" si="26">IF(B139=0,0,DAYS360(B139,E139+1))</f>
        <v>0</v>
      </c>
      <c r="I139" s="86"/>
      <c r="J139" s="86"/>
      <c r="K139" s="87"/>
      <c r="L139" s="38"/>
      <c r="M139" s="38"/>
      <c r="N139" s="38"/>
      <c r="O139" s="38"/>
      <c r="P139" s="38"/>
      <c r="Q139" s="38"/>
      <c r="R139" s="55">
        <f t="shared" si="24"/>
        <v>0</v>
      </c>
      <c r="S139" s="55"/>
      <c r="T139" s="55"/>
      <c r="U139" s="117"/>
      <c r="V139" s="38"/>
      <c r="W139" s="38"/>
      <c r="X139" s="38"/>
      <c r="Y139" s="38"/>
      <c r="Z139" s="38"/>
      <c r="AA139" s="38"/>
      <c r="AB139" s="25">
        <f t="shared" ref="AB139:AB147" si="27">IF(V139=0,0,DAYS360(V139,Y139+1))</f>
        <v>0</v>
      </c>
      <c r="AC139" s="86"/>
      <c r="AD139" s="86"/>
      <c r="AE139" s="87"/>
      <c r="AF139" s="38"/>
      <c r="AG139" s="38"/>
      <c r="AH139" s="38"/>
      <c r="AI139" s="38"/>
      <c r="AJ139" s="38"/>
      <c r="AK139" s="38"/>
      <c r="AL139" s="55">
        <f t="shared" si="25"/>
        <v>0</v>
      </c>
      <c r="AM139" s="55"/>
      <c r="AN139" s="55"/>
      <c r="AO139" s="67"/>
    </row>
    <row r="140" spans="1:41" ht="11.45" customHeight="1" x14ac:dyDescent="0.2">
      <c r="A140" s="66"/>
      <c r="B140" s="38"/>
      <c r="C140" s="38"/>
      <c r="D140" s="38"/>
      <c r="E140" s="38"/>
      <c r="F140" s="38"/>
      <c r="G140" s="38"/>
      <c r="H140" s="25">
        <f t="shared" si="26"/>
        <v>0</v>
      </c>
      <c r="I140" s="86"/>
      <c r="J140" s="86"/>
      <c r="K140" s="87"/>
      <c r="L140" s="38"/>
      <c r="M140" s="38"/>
      <c r="N140" s="38"/>
      <c r="O140" s="38"/>
      <c r="P140" s="38"/>
      <c r="Q140" s="38"/>
      <c r="R140" s="55">
        <f t="shared" si="24"/>
        <v>0</v>
      </c>
      <c r="S140" s="55"/>
      <c r="T140" s="55"/>
      <c r="U140" s="117"/>
      <c r="V140" s="38"/>
      <c r="W140" s="38"/>
      <c r="X140" s="38"/>
      <c r="Y140" s="38"/>
      <c r="Z140" s="38"/>
      <c r="AA140" s="38"/>
      <c r="AB140" s="25">
        <f t="shared" si="27"/>
        <v>0</v>
      </c>
      <c r="AC140" s="86"/>
      <c r="AD140" s="86"/>
      <c r="AE140" s="87"/>
      <c r="AF140" s="38"/>
      <c r="AG140" s="38"/>
      <c r="AH140" s="38"/>
      <c r="AI140" s="38"/>
      <c r="AJ140" s="38"/>
      <c r="AK140" s="38"/>
      <c r="AL140" s="55">
        <f t="shared" si="25"/>
        <v>0</v>
      </c>
      <c r="AM140" s="55"/>
      <c r="AN140" s="55"/>
      <c r="AO140" s="67"/>
    </row>
    <row r="141" spans="1:41" ht="11.45" customHeight="1" x14ac:dyDescent="0.2">
      <c r="A141" s="66"/>
      <c r="B141" s="38"/>
      <c r="C141" s="38"/>
      <c r="D141" s="38"/>
      <c r="E141" s="38"/>
      <c r="F141" s="38"/>
      <c r="G141" s="38"/>
      <c r="H141" s="25">
        <f t="shared" si="26"/>
        <v>0</v>
      </c>
      <c r="I141" s="86"/>
      <c r="J141" s="86"/>
      <c r="K141" s="87"/>
      <c r="L141" s="38"/>
      <c r="M141" s="38"/>
      <c r="N141" s="38"/>
      <c r="O141" s="38"/>
      <c r="P141" s="38"/>
      <c r="Q141" s="38"/>
      <c r="R141" s="55">
        <f t="shared" si="24"/>
        <v>0</v>
      </c>
      <c r="S141" s="55"/>
      <c r="T141" s="55"/>
      <c r="U141" s="117"/>
      <c r="V141" s="38"/>
      <c r="W141" s="38"/>
      <c r="X141" s="38"/>
      <c r="Y141" s="38"/>
      <c r="Z141" s="38"/>
      <c r="AA141" s="38"/>
      <c r="AB141" s="25">
        <f t="shared" si="27"/>
        <v>0</v>
      </c>
      <c r="AC141" s="86"/>
      <c r="AD141" s="86"/>
      <c r="AE141" s="87"/>
      <c r="AF141" s="38"/>
      <c r="AG141" s="38"/>
      <c r="AH141" s="38"/>
      <c r="AI141" s="38"/>
      <c r="AJ141" s="38"/>
      <c r="AK141" s="38"/>
      <c r="AL141" s="55">
        <f t="shared" si="25"/>
        <v>0</v>
      </c>
      <c r="AM141" s="55"/>
      <c r="AN141" s="55"/>
      <c r="AO141" s="67"/>
    </row>
    <row r="142" spans="1:41" ht="11.45" customHeight="1" x14ac:dyDescent="0.2">
      <c r="A142" s="66"/>
      <c r="B142" s="38"/>
      <c r="C142" s="38"/>
      <c r="D142" s="38"/>
      <c r="E142" s="38"/>
      <c r="F142" s="38"/>
      <c r="G142" s="38"/>
      <c r="H142" s="25">
        <f t="shared" si="26"/>
        <v>0</v>
      </c>
      <c r="I142" s="86"/>
      <c r="J142" s="86"/>
      <c r="K142" s="87"/>
      <c r="L142" s="38"/>
      <c r="M142" s="38"/>
      <c r="N142" s="38"/>
      <c r="O142" s="38"/>
      <c r="P142" s="38"/>
      <c r="Q142" s="38"/>
      <c r="R142" s="55">
        <f t="shared" si="24"/>
        <v>0</v>
      </c>
      <c r="S142" s="55"/>
      <c r="T142" s="55"/>
      <c r="U142" s="117"/>
      <c r="V142" s="38"/>
      <c r="W142" s="38"/>
      <c r="X142" s="38"/>
      <c r="Y142" s="38"/>
      <c r="Z142" s="38"/>
      <c r="AA142" s="38"/>
      <c r="AB142" s="25">
        <f t="shared" si="27"/>
        <v>0</v>
      </c>
      <c r="AC142" s="86"/>
      <c r="AD142" s="86"/>
      <c r="AE142" s="87"/>
      <c r="AF142" s="38"/>
      <c r="AG142" s="38"/>
      <c r="AH142" s="38"/>
      <c r="AI142" s="38"/>
      <c r="AJ142" s="38"/>
      <c r="AK142" s="38"/>
      <c r="AL142" s="55">
        <f t="shared" si="25"/>
        <v>0</v>
      </c>
      <c r="AM142" s="55"/>
      <c r="AN142" s="55"/>
      <c r="AO142" s="67"/>
    </row>
    <row r="143" spans="1:41" ht="11.45" customHeight="1" x14ac:dyDescent="0.2">
      <c r="A143" s="66"/>
      <c r="B143" s="38"/>
      <c r="C143" s="38"/>
      <c r="D143" s="38"/>
      <c r="E143" s="38"/>
      <c r="F143" s="38"/>
      <c r="G143" s="38"/>
      <c r="H143" s="25">
        <f t="shared" si="26"/>
        <v>0</v>
      </c>
      <c r="I143" s="86"/>
      <c r="J143" s="86"/>
      <c r="K143" s="87"/>
      <c r="L143" s="38"/>
      <c r="M143" s="38"/>
      <c r="N143" s="38"/>
      <c r="O143" s="38"/>
      <c r="P143" s="38"/>
      <c r="Q143" s="38"/>
      <c r="R143" s="55">
        <f t="shared" si="24"/>
        <v>0</v>
      </c>
      <c r="S143" s="55"/>
      <c r="T143" s="55"/>
      <c r="U143" s="117"/>
      <c r="V143" s="38"/>
      <c r="W143" s="38"/>
      <c r="X143" s="38"/>
      <c r="Y143" s="38"/>
      <c r="Z143" s="38"/>
      <c r="AA143" s="38"/>
      <c r="AB143" s="25">
        <f t="shared" si="27"/>
        <v>0</v>
      </c>
      <c r="AC143" s="86"/>
      <c r="AD143" s="86"/>
      <c r="AE143" s="87"/>
      <c r="AF143" s="38"/>
      <c r="AG143" s="38"/>
      <c r="AH143" s="38"/>
      <c r="AI143" s="38"/>
      <c r="AJ143" s="38"/>
      <c r="AK143" s="38"/>
      <c r="AL143" s="55">
        <f t="shared" si="25"/>
        <v>0</v>
      </c>
      <c r="AM143" s="55"/>
      <c r="AN143" s="55"/>
      <c r="AO143" s="67"/>
    </row>
    <row r="144" spans="1:41" ht="11.45" customHeight="1" x14ac:dyDescent="0.2">
      <c r="A144" s="66"/>
      <c r="B144" s="38"/>
      <c r="C144" s="38"/>
      <c r="D144" s="38"/>
      <c r="E144" s="38"/>
      <c r="F144" s="38"/>
      <c r="G144" s="38"/>
      <c r="H144" s="25">
        <f t="shared" si="26"/>
        <v>0</v>
      </c>
      <c r="I144" s="86"/>
      <c r="J144" s="86"/>
      <c r="K144" s="87"/>
      <c r="L144" s="38"/>
      <c r="M144" s="38"/>
      <c r="N144" s="38"/>
      <c r="O144" s="38"/>
      <c r="P144" s="38"/>
      <c r="Q144" s="38"/>
      <c r="R144" s="55">
        <f t="shared" si="24"/>
        <v>0</v>
      </c>
      <c r="S144" s="55"/>
      <c r="T144" s="55"/>
      <c r="U144" s="117"/>
      <c r="V144" s="38"/>
      <c r="W144" s="38"/>
      <c r="X144" s="38"/>
      <c r="Y144" s="38"/>
      <c r="Z144" s="38"/>
      <c r="AA144" s="38"/>
      <c r="AB144" s="25">
        <f t="shared" si="27"/>
        <v>0</v>
      </c>
      <c r="AC144" s="86"/>
      <c r="AD144" s="86"/>
      <c r="AE144" s="87"/>
      <c r="AF144" s="38"/>
      <c r="AG144" s="38"/>
      <c r="AH144" s="38"/>
      <c r="AI144" s="38"/>
      <c r="AJ144" s="38"/>
      <c r="AK144" s="38"/>
      <c r="AL144" s="55">
        <f t="shared" si="25"/>
        <v>0</v>
      </c>
      <c r="AM144" s="55"/>
      <c r="AN144" s="55"/>
      <c r="AO144" s="67"/>
    </row>
    <row r="145" spans="1:41" ht="11.45" customHeight="1" x14ac:dyDescent="0.2">
      <c r="A145" s="66"/>
      <c r="B145" s="38"/>
      <c r="C145" s="38"/>
      <c r="D145" s="38"/>
      <c r="E145" s="38"/>
      <c r="F145" s="38"/>
      <c r="G145" s="38"/>
      <c r="H145" s="25">
        <f t="shared" si="26"/>
        <v>0</v>
      </c>
      <c r="I145" s="86"/>
      <c r="J145" s="86"/>
      <c r="K145" s="87"/>
      <c r="L145" s="38"/>
      <c r="M145" s="38"/>
      <c r="N145" s="38"/>
      <c r="O145" s="38"/>
      <c r="P145" s="38"/>
      <c r="Q145" s="38"/>
      <c r="R145" s="55">
        <f t="shared" si="24"/>
        <v>0</v>
      </c>
      <c r="S145" s="55"/>
      <c r="T145" s="55"/>
      <c r="U145" s="117"/>
      <c r="V145" s="38"/>
      <c r="W145" s="38"/>
      <c r="X145" s="38"/>
      <c r="Y145" s="38"/>
      <c r="Z145" s="38"/>
      <c r="AA145" s="38"/>
      <c r="AB145" s="25">
        <f t="shared" si="27"/>
        <v>0</v>
      </c>
      <c r="AC145" s="86"/>
      <c r="AD145" s="86"/>
      <c r="AE145" s="87"/>
      <c r="AF145" s="38"/>
      <c r="AG145" s="38"/>
      <c r="AH145" s="38"/>
      <c r="AI145" s="38"/>
      <c r="AJ145" s="38"/>
      <c r="AK145" s="38"/>
      <c r="AL145" s="55">
        <f t="shared" si="25"/>
        <v>0</v>
      </c>
      <c r="AM145" s="55"/>
      <c r="AN145" s="55"/>
      <c r="AO145" s="67"/>
    </row>
    <row r="146" spans="1:41" ht="11.45" customHeight="1" x14ac:dyDescent="0.2">
      <c r="A146" s="66"/>
      <c r="B146" s="38"/>
      <c r="C146" s="38"/>
      <c r="D146" s="38"/>
      <c r="E146" s="38"/>
      <c r="F146" s="38"/>
      <c r="G146" s="38"/>
      <c r="H146" s="25">
        <f t="shared" si="26"/>
        <v>0</v>
      </c>
      <c r="I146" s="86"/>
      <c r="J146" s="86"/>
      <c r="K146" s="87"/>
      <c r="L146" s="38"/>
      <c r="M146" s="38"/>
      <c r="N146" s="38"/>
      <c r="O146" s="38"/>
      <c r="P146" s="38"/>
      <c r="Q146" s="38"/>
      <c r="R146" s="55">
        <f t="shared" si="24"/>
        <v>0</v>
      </c>
      <c r="S146" s="55"/>
      <c r="T146" s="55"/>
      <c r="U146" s="117"/>
      <c r="V146" s="38"/>
      <c r="W146" s="38"/>
      <c r="X146" s="38"/>
      <c r="Y146" s="38"/>
      <c r="Z146" s="38"/>
      <c r="AA146" s="38"/>
      <c r="AB146" s="25">
        <f t="shared" si="27"/>
        <v>0</v>
      </c>
      <c r="AC146" s="86"/>
      <c r="AD146" s="86"/>
      <c r="AE146" s="87"/>
      <c r="AF146" s="38"/>
      <c r="AG146" s="38"/>
      <c r="AH146" s="38"/>
      <c r="AI146" s="38"/>
      <c r="AJ146" s="38"/>
      <c r="AK146" s="38"/>
      <c r="AL146" s="55">
        <f t="shared" si="25"/>
        <v>0</v>
      </c>
      <c r="AM146" s="55"/>
      <c r="AN146" s="55"/>
      <c r="AO146" s="67"/>
    </row>
    <row r="147" spans="1:41" ht="11.45" customHeight="1" x14ac:dyDescent="0.2">
      <c r="A147" s="66"/>
      <c r="B147" s="38"/>
      <c r="C147" s="38"/>
      <c r="D147" s="38"/>
      <c r="E147" s="38"/>
      <c r="F147" s="38"/>
      <c r="G147" s="38"/>
      <c r="H147" s="25">
        <f t="shared" si="26"/>
        <v>0</v>
      </c>
      <c r="I147" s="88"/>
      <c r="J147" s="88"/>
      <c r="K147" s="89"/>
      <c r="L147" s="38"/>
      <c r="M147" s="38"/>
      <c r="N147" s="38"/>
      <c r="O147" s="38"/>
      <c r="P147" s="38"/>
      <c r="Q147" s="38"/>
      <c r="R147" s="55">
        <f t="shared" si="24"/>
        <v>0</v>
      </c>
      <c r="S147" s="55"/>
      <c r="T147" s="55"/>
      <c r="U147" s="117"/>
      <c r="V147" s="38"/>
      <c r="W147" s="38"/>
      <c r="X147" s="38"/>
      <c r="Y147" s="38"/>
      <c r="Z147" s="38"/>
      <c r="AA147" s="38"/>
      <c r="AB147" s="25">
        <f t="shared" si="27"/>
        <v>0</v>
      </c>
      <c r="AC147" s="88"/>
      <c r="AD147" s="88"/>
      <c r="AE147" s="89"/>
      <c r="AF147" s="38"/>
      <c r="AG147" s="38"/>
      <c r="AH147" s="38"/>
      <c r="AI147" s="38"/>
      <c r="AJ147" s="38"/>
      <c r="AK147" s="38"/>
      <c r="AL147" s="55">
        <f t="shared" si="25"/>
        <v>0</v>
      </c>
      <c r="AM147" s="55"/>
      <c r="AN147" s="55"/>
      <c r="AO147" s="67"/>
    </row>
    <row r="148" spans="1:41" ht="11.45" customHeight="1" x14ac:dyDescent="0.2">
      <c r="A148" s="66"/>
      <c r="B148" s="97" t="s">
        <v>55</v>
      </c>
      <c r="C148" s="97"/>
      <c r="D148" s="97"/>
      <c r="E148" s="97"/>
      <c r="F148" s="97"/>
      <c r="G148" s="97"/>
      <c r="H148" s="97"/>
      <c r="I148" s="39">
        <f>INT(SUM(H138:H147,R138:T147,AL138:AN147)/30)</f>
        <v>0</v>
      </c>
      <c r="J148" s="40"/>
      <c r="K148" s="41"/>
      <c r="L148" s="97" t="s">
        <v>3</v>
      </c>
      <c r="M148" s="97"/>
      <c r="N148" s="131">
        <f>I148*0.075</f>
        <v>0</v>
      </c>
      <c r="O148" s="131"/>
      <c r="P148" s="131"/>
      <c r="Q148" s="131"/>
      <c r="R148" s="98"/>
      <c r="S148" s="99"/>
      <c r="T148" s="100"/>
      <c r="U148" s="117"/>
      <c r="V148" s="90" t="s">
        <v>59</v>
      </c>
      <c r="W148" s="111"/>
      <c r="X148" s="111"/>
      <c r="Y148" s="111"/>
      <c r="Z148" s="111"/>
      <c r="AA148" s="111"/>
      <c r="AB148" s="91"/>
      <c r="AC148" s="39">
        <f>INT(SUM(AB138:AB147,AL138:AN147,)/30)</f>
        <v>0</v>
      </c>
      <c r="AD148" s="40"/>
      <c r="AE148" s="41"/>
      <c r="AF148" s="90" t="s">
        <v>3</v>
      </c>
      <c r="AG148" s="91"/>
      <c r="AH148" s="131">
        <f>AC148*0.075</f>
        <v>0</v>
      </c>
      <c r="AI148" s="131"/>
      <c r="AJ148" s="131"/>
      <c r="AK148" s="131"/>
      <c r="AL148" s="98"/>
      <c r="AM148" s="99"/>
      <c r="AN148" s="100"/>
      <c r="AO148" s="67"/>
    </row>
    <row r="149" spans="1:41" ht="11.45" customHeight="1" x14ac:dyDescent="0.2">
      <c r="A149" s="66"/>
      <c r="B149" s="97" t="s">
        <v>57</v>
      </c>
      <c r="C149" s="97"/>
      <c r="D149" s="97"/>
      <c r="E149" s="97"/>
      <c r="F149" s="97"/>
      <c r="G149" s="97"/>
      <c r="H149" s="97"/>
      <c r="I149" s="39">
        <f>SUM(H138:H147,R138:T147,)-I148*30</f>
        <v>0</v>
      </c>
      <c r="J149" s="40"/>
      <c r="K149" s="41"/>
      <c r="L149" s="90" t="s">
        <v>3</v>
      </c>
      <c r="M149" s="91"/>
      <c r="N149" s="131">
        <f>IF(I149&gt;15,0.075,0)</f>
        <v>0</v>
      </c>
      <c r="O149" s="131"/>
      <c r="P149" s="131"/>
      <c r="Q149" s="131"/>
      <c r="R149" s="101"/>
      <c r="S149" s="102"/>
      <c r="T149" s="103"/>
      <c r="U149" s="117"/>
      <c r="V149" s="90" t="s">
        <v>60</v>
      </c>
      <c r="W149" s="111"/>
      <c r="X149" s="111"/>
      <c r="Y149" s="111"/>
      <c r="Z149" s="111"/>
      <c r="AA149" s="111"/>
      <c r="AB149" s="91"/>
      <c r="AC149" s="39">
        <f>SUM(AB138:AB147,AL138:AN147)-AC148*30</f>
        <v>0</v>
      </c>
      <c r="AD149" s="40"/>
      <c r="AE149" s="41"/>
      <c r="AF149" s="90" t="s">
        <v>3</v>
      </c>
      <c r="AG149" s="91"/>
      <c r="AH149" s="131">
        <f>IF(AC149&gt;15,0.075,0)</f>
        <v>0</v>
      </c>
      <c r="AI149" s="131"/>
      <c r="AJ149" s="131"/>
      <c r="AK149" s="131"/>
      <c r="AL149" s="101"/>
      <c r="AM149" s="102"/>
      <c r="AN149" s="103"/>
      <c r="AO149" s="67"/>
    </row>
    <row r="150" spans="1:41" ht="11.45" customHeight="1" x14ac:dyDescent="0.2">
      <c r="A150" s="66"/>
      <c r="B150" s="112" t="s">
        <v>68</v>
      </c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4"/>
      <c r="N150" s="132">
        <f>SUM(N148:O149)</f>
        <v>0</v>
      </c>
      <c r="O150" s="132"/>
      <c r="P150" s="132"/>
      <c r="Q150" s="132"/>
      <c r="R150" s="104"/>
      <c r="S150" s="105"/>
      <c r="T150" s="106"/>
      <c r="U150" s="117"/>
      <c r="V150" s="122" t="s">
        <v>67</v>
      </c>
      <c r="W150" s="123"/>
      <c r="X150" s="123"/>
      <c r="Y150" s="123"/>
      <c r="Z150" s="123"/>
      <c r="AA150" s="123"/>
      <c r="AB150" s="123"/>
      <c r="AC150" s="123"/>
      <c r="AD150" s="123"/>
      <c r="AE150" s="123"/>
      <c r="AF150" s="123"/>
      <c r="AG150" s="124"/>
      <c r="AH150" s="132">
        <f>SUM(AH148:AI149)</f>
        <v>0</v>
      </c>
      <c r="AI150" s="132"/>
      <c r="AJ150" s="132"/>
      <c r="AK150" s="132"/>
      <c r="AL150" s="104"/>
      <c r="AM150" s="105"/>
      <c r="AN150" s="106"/>
      <c r="AO150" s="67"/>
    </row>
    <row r="151" spans="1:41" ht="11.45" customHeight="1" x14ac:dyDescent="0.2">
      <c r="A151" s="66"/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51"/>
      <c r="U151" s="117"/>
      <c r="V151" s="53"/>
      <c r="W151" s="125"/>
      <c r="X151" s="125"/>
      <c r="Y151" s="125"/>
      <c r="Z151" s="125"/>
      <c r="AA151" s="125"/>
      <c r="AB151" s="125"/>
      <c r="AC151" s="125"/>
      <c r="AD151" s="125"/>
      <c r="AE151" s="125"/>
      <c r="AF151" s="125"/>
      <c r="AG151" s="125"/>
      <c r="AH151" s="125"/>
      <c r="AI151" s="125"/>
      <c r="AJ151" s="125"/>
      <c r="AK151" s="125"/>
      <c r="AL151" s="125"/>
      <c r="AM151" s="125"/>
      <c r="AN151" s="125"/>
      <c r="AO151" s="67"/>
    </row>
    <row r="152" spans="1:41" ht="18.600000000000001" customHeight="1" x14ac:dyDescent="0.2">
      <c r="A152" s="66"/>
      <c r="B152" s="54" t="s">
        <v>61</v>
      </c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117"/>
      <c r="V152" s="54" t="s">
        <v>62</v>
      </c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67"/>
    </row>
    <row r="153" spans="1:41" x14ac:dyDescent="0.2">
      <c r="A153" s="66"/>
      <c r="B153" s="56" t="s">
        <v>47</v>
      </c>
      <c r="C153" s="56"/>
      <c r="D153" s="56"/>
      <c r="E153" s="56" t="s">
        <v>48</v>
      </c>
      <c r="F153" s="56"/>
      <c r="G153" s="56"/>
      <c r="H153" s="9" t="s">
        <v>49</v>
      </c>
      <c r="I153" s="84"/>
      <c r="J153" s="84"/>
      <c r="K153" s="85"/>
      <c r="L153" s="56" t="s">
        <v>47</v>
      </c>
      <c r="M153" s="56"/>
      <c r="N153" s="56"/>
      <c r="O153" s="56" t="s">
        <v>48</v>
      </c>
      <c r="P153" s="56"/>
      <c r="Q153" s="56"/>
      <c r="R153" s="56" t="s">
        <v>49</v>
      </c>
      <c r="S153" s="56"/>
      <c r="T153" s="56"/>
      <c r="U153" s="117"/>
      <c r="V153" s="56" t="s">
        <v>47</v>
      </c>
      <c r="W153" s="56"/>
      <c r="X153" s="56"/>
      <c r="Y153" s="56" t="s">
        <v>48</v>
      </c>
      <c r="Z153" s="56"/>
      <c r="AA153" s="56"/>
      <c r="AB153" s="9" t="s">
        <v>49</v>
      </c>
      <c r="AC153" s="84"/>
      <c r="AD153" s="84"/>
      <c r="AE153" s="85"/>
      <c r="AF153" s="56" t="s">
        <v>47</v>
      </c>
      <c r="AG153" s="56"/>
      <c r="AH153" s="56"/>
      <c r="AI153" s="56" t="s">
        <v>48</v>
      </c>
      <c r="AJ153" s="56"/>
      <c r="AK153" s="56"/>
      <c r="AL153" s="56" t="s">
        <v>49</v>
      </c>
      <c r="AM153" s="56"/>
      <c r="AN153" s="56"/>
      <c r="AO153" s="67"/>
    </row>
    <row r="154" spans="1:41" x14ac:dyDescent="0.2">
      <c r="A154" s="66"/>
      <c r="B154" s="38"/>
      <c r="C154" s="38"/>
      <c r="D154" s="38"/>
      <c r="E154" s="38"/>
      <c r="F154" s="38"/>
      <c r="G154" s="38"/>
      <c r="H154" s="25">
        <f>IF(B154=0,0,DAYS360(B154,E154+1))</f>
        <v>0</v>
      </c>
      <c r="I154" s="86"/>
      <c r="J154" s="86"/>
      <c r="K154" s="87"/>
      <c r="L154" s="38"/>
      <c r="M154" s="38"/>
      <c r="N154" s="38"/>
      <c r="O154" s="38"/>
      <c r="P154" s="38"/>
      <c r="Q154" s="38"/>
      <c r="R154" s="126">
        <f t="shared" ref="R154:R163" si="28">IF(I154=0,0,DAYS360(I154,L154+1))</f>
        <v>0</v>
      </c>
      <c r="S154" s="126"/>
      <c r="T154" s="126"/>
      <c r="U154" s="117"/>
      <c r="V154" s="38"/>
      <c r="W154" s="38"/>
      <c r="X154" s="38"/>
      <c r="Y154" s="38"/>
      <c r="Z154" s="38"/>
      <c r="AA154" s="38"/>
      <c r="AB154" s="25">
        <f>IF(V154=0,0,DAYS360(V154,Y154+1))</f>
        <v>0</v>
      </c>
      <c r="AC154" s="86"/>
      <c r="AD154" s="86"/>
      <c r="AE154" s="87"/>
      <c r="AF154" s="38"/>
      <c r="AG154" s="38"/>
      <c r="AH154" s="38"/>
      <c r="AI154" s="38"/>
      <c r="AJ154" s="38"/>
      <c r="AK154" s="38"/>
      <c r="AL154" s="55">
        <f t="shared" ref="AL154:AL163" si="29">IF(AC154=0,0,DAYS360(AC154,AF154+1))</f>
        <v>0</v>
      </c>
      <c r="AM154" s="55"/>
      <c r="AN154" s="55"/>
      <c r="AO154" s="67"/>
    </row>
    <row r="155" spans="1:41" ht="11.45" customHeight="1" x14ac:dyDescent="0.2">
      <c r="A155" s="66"/>
      <c r="B155" s="38"/>
      <c r="C155" s="38"/>
      <c r="D155" s="38"/>
      <c r="E155" s="38"/>
      <c r="F155" s="38"/>
      <c r="G155" s="38"/>
      <c r="H155" s="25">
        <f t="shared" ref="H155:H163" si="30">IF(B155=0,0,DAYS360(B155,E155+1))</f>
        <v>0</v>
      </c>
      <c r="I155" s="86"/>
      <c r="J155" s="86"/>
      <c r="K155" s="87"/>
      <c r="L155" s="38"/>
      <c r="M155" s="38"/>
      <c r="N155" s="38"/>
      <c r="O155" s="38"/>
      <c r="P155" s="38"/>
      <c r="Q155" s="38"/>
      <c r="R155" s="126">
        <f t="shared" si="28"/>
        <v>0</v>
      </c>
      <c r="S155" s="126"/>
      <c r="T155" s="126"/>
      <c r="U155" s="117"/>
      <c r="V155" s="38"/>
      <c r="W155" s="38"/>
      <c r="X155" s="38"/>
      <c r="Y155" s="38"/>
      <c r="Z155" s="38"/>
      <c r="AA155" s="38"/>
      <c r="AB155" s="25">
        <f t="shared" ref="AB155:AB163" si="31">IF(V155=0,0,DAYS360(V155,Y155+1))</f>
        <v>0</v>
      </c>
      <c r="AC155" s="86"/>
      <c r="AD155" s="86"/>
      <c r="AE155" s="87"/>
      <c r="AF155" s="38"/>
      <c r="AG155" s="38"/>
      <c r="AH155" s="38"/>
      <c r="AI155" s="38"/>
      <c r="AJ155" s="38"/>
      <c r="AK155" s="38"/>
      <c r="AL155" s="55">
        <f t="shared" si="29"/>
        <v>0</v>
      </c>
      <c r="AM155" s="55"/>
      <c r="AN155" s="55"/>
      <c r="AO155" s="67"/>
    </row>
    <row r="156" spans="1:41" ht="11.45" customHeight="1" x14ac:dyDescent="0.2">
      <c r="A156" s="66"/>
      <c r="B156" s="38"/>
      <c r="C156" s="38"/>
      <c r="D156" s="38"/>
      <c r="E156" s="38"/>
      <c r="F156" s="38"/>
      <c r="G156" s="38"/>
      <c r="H156" s="25">
        <f t="shared" si="30"/>
        <v>0</v>
      </c>
      <c r="I156" s="86"/>
      <c r="J156" s="86"/>
      <c r="K156" s="87"/>
      <c r="L156" s="38"/>
      <c r="M156" s="38"/>
      <c r="N156" s="38"/>
      <c r="O156" s="38"/>
      <c r="P156" s="38"/>
      <c r="Q156" s="38"/>
      <c r="R156" s="126">
        <f t="shared" si="28"/>
        <v>0</v>
      </c>
      <c r="S156" s="126"/>
      <c r="T156" s="126"/>
      <c r="U156" s="117"/>
      <c r="V156" s="38"/>
      <c r="W156" s="38"/>
      <c r="X156" s="38"/>
      <c r="Y156" s="38"/>
      <c r="Z156" s="38"/>
      <c r="AA156" s="38"/>
      <c r="AB156" s="25">
        <f t="shared" si="31"/>
        <v>0</v>
      </c>
      <c r="AC156" s="86"/>
      <c r="AD156" s="86"/>
      <c r="AE156" s="87"/>
      <c r="AF156" s="38"/>
      <c r="AG156" s="38"/>
      <c r="AH156" s="38"/>
      <c r="AI156" s="38"/>
      <c r="AJ156" s="38"/>
      <c r="AK156" s="38"/>
      <c r="AL156" s="55">
        <f t="shared" si="29"/>
        <v>0</v>
      </c>
      <c r="AM156" s="55"/>
      <c r="AN156" s="55"/>
      <c r="AO156" s="67"/>
    </row>
    <row r="157" spans="1:41" ht="11.45" customHeight="1" x14ac:dyDescent="0.2">
      <c r="A157" s="66"/>
      <c r="B157" s="38"/>
      <c r="C157" s="38"/>
      <c r="D157" s="38"/>
      <c r="E157" s="38"/>
      <c r="F157" s="38"/>
      <c r="G157" s="38"/>
      <c r="H157" s="25">
        <f t="shared" si="30"/>
        <v>0</v>
      </c>
      <c r="I157" s="86"/>
      <c r="J157" s="86"/>
      <c r="K157" s="87"/>
      <c r="L157" s="38"/>
      <c r="M157" s="38"/>
      <c r="N157" s="38"/>
      <c r="O157" s="38"/>
      <c r="P157" s="38"/>
      <c r="Q157" s="38"/>
      <c r="R157" s="126">
        <f t="shared" si="28"/>
        <v>0</v>
      </c>
      <c r="S157" s="126"/>
      <c r="T157" s="126"/>
      <c r="U157" s="117"/>
      <c r="V157" s="38"/>
      <c r="W157" s="38"/>
      <c r="X157" s="38"/>
      <c r="Y157" s="38"/>
      <c r="Z157" s="38"/>
      <c r="AA157" s="38"/>
      <c r="AB157" s="25">
        <f t="shared" si="31"/>
        <v>0</v>
      </c>
      <c r="AC157" s="86"/>
      <c r="AD157" s="86"/>
      <c r="AE157" s="87"/>
      <c r="AF157" s="38"/>
      <c r="AG157" s="38"/>
      <c r="AH157" s="38"/>
      <c r="AI157" s="38"/>
      <c r="AJ157" s="38"/>
      <c r="AK157" s="38"/>
      <c r="AL157" s="55">
        <f t="shared" si="29"/>
        <v>0</v>
      </c>
      <c r="AM157" s="55"/>
      <c r="AN157" s="55"/>
      <c r="AO157" s="67"/>
    </row>
    <row r="158" spans="1:41" ht="11.45" customHeight="1" x14ac:dyDescent="0.2">
      <c r="A158" s="66"/>
      <c r="B158" s="38"/>
      <c r="C158" s="38"/>
      <c r="D158" s="38"/>
      <c r="E158" s="38"/>
      <c r="F158" s="38"/>
      <c r="G158" s="38"/>
      <c r="H158" s="25">
        <f t="shared" si="30"/>
        <v>0</v>
      </c>
      <c r="I158" s="86"/>
      <c r="J158" s="86"/>
      <c r="K158" s="87"/>
      <c r="L158" s="38"/>
      <c r="M158" s="38"/>
      <c r="N158" s="38"/>
      <c r="O158" s="38"/>
      <c r="P158" s="38"/>
      <c r="Q158" s="38"/>
      <c r="R158" s="126">
        <f t="shared" si="28"/>
        <v>0</v>
      </c>
      <c r="S158" s="126"/>
      <c r="T158" s="126"/>
      <c r="U158" s="117"/>
      <c r="V158" s="38"/>
      <c r="W158" s="38"/>
      <c r="X158" s="38"/>
      <c r="Y158" s="38"/>
      <c r="Z158" s="38"/>
      <c r="AA158" s="38"/>
      <c r="AB158" s="25">
        <f t="shared" si="31"/>
        <v>0</v>
      </c>
      <c r="AC158" s="86"/>
      <c r="AD158" s="86"/>
      <c r="AE158" s="87"/>
      <c r="AF158" s="38"/>
      <c r="AG158" s="38"/>
      <c r="AH158" s="38"/>
      <c r="AI158" s="38"/>
      <c r="AJ158" s="38"/>
      <c r="AK158" s="38"/>
      <c r="AL158" s="55">
        <f t="shared" si="29"/>
        <v>0</v>
      </c>
      <c r="AM158" s="55"/>
      <c r="AN158" s="55"/>
      <c r="AO158" s="67"/>
    </row>
    <row r="159" spans="1:41" ht="11.45" customHeight="1" x14ac:dyDescent="0.2">
      <c r="A159" s="66"/>
      <c r="B159" s="38"/>
      <c r="C159" s="38"/>
      <c r="D159" s="38"/>
      <c r="E159" s="38"/>
      <c r="F159" s="38"/>
      <c r="G159" s="38"/>
      <c r="H159" s="25">
        <f t="shared" si="30"/>
        <v>0</v>
      </c>
      <c r="I159" s="86"/>
      <c r="J159" s="86"/>
      <c r="K159" s="87"/>
      <c r="L159" s="38"/>
      <c r="M159" s="38"/>
      <c r="N159" s="38"/>
      <c r="O159" s="38"/>
      <c r="P159" s="38"/>
      <c r="Q159" s="38"/>
      <c r="R159" s="126">
        <f t="shared" si="28"/>
        <v>0</v>
      </c>
      <c r="S159" s="126"/>
      <c r="T159" s="126"/>
      <c r="U159" s="117"/>
      <c r="V159" s="38"/>
      <c r="W159" s="38"/>
      <c r="X159" s="38"/>
      <c r="Y159" s="38"/>
      <c r="Z159" s="38"/>
      <c r="AA159" s="38"/>
      <c r="AB159" s="25">
        <f t="shared" si="31"/>
        <v>0</v>
      </c>
      <c r="AC159" s="86"/>
      <c r="AD159" s="86"/>
      <c r="AE159" s="87"/>
      <c r="AF159" s="38"/>
      <c r="AG159" s="38"/>
      <c r="AH159" s="38"/>
      <c r="AI159" s="38"/>
      <c r="AJ159" s="38"/>
      <c r="AK159" s="38"/>
      <c r="AL159" s="55">
        <f t="shared" si="29"/>
        <v>0</v>
      </c>
      <c r="AM159" s="55"/>
      <c r="AN159" s="55"/>
      <c r="AO159" s="67"/>
    </row>
    <row r="160" spans="1:41" ht="11.45" customHeight="1" x14ac:dyDescent="0.2">
      <c r="A160" s="66"/>
      <c r="B160" s="38"/>
      <c r="C160" s="38"/>
      <c r="D160" s="38"/>
      <c r="E160" s="38"/>
      <c r="F160" s="38"/>
      <c r="G160" s="38"/>
      <c r="H160" s="25">
        <f t="shared" si="30"/>
        <v>0</v>
      </c>
      <c r="I160" s="86"/>
      <c r="J160" s="86"/>
      <c r="K160" s="87"/>
      <c r="L160" s="38"/>
      <c r="M160" s="38"/>
      <c r="N160" s="38"/>
      <c r="O160" s="38"/>
      <c r="P160" s="38"/>
      <c r="Q160" s="38"/>
      <c r="R160" s="126">
        <f t="shared" si="28"/>
        <v>0</v>
      </c>
      <c r="S160" s="126"/>
      <c r="T160" s="126"/>
      <c r="U160" s="117"/>
      <c r="V160" s="38"/>
      <c r="W160" s="38"/>
      <c r="X160" s="38"/>
      <c r="Y160" s="38"/>
      <c r="Z160" s="38"/>
      <c r="AA160" s="38"/>
      <c r="AB160" s="25">
        <f t="shared" si="31"/>
        <v>0</v>
      </c>
      <c r="AC160" s="86"/>
      <c r="AD160" s="86"/>
      <c r="AE160" s="87"/>
      <c r="AF160" s="38"/>
      <c r="AG160" s="38"/>
      <c r="AH160" s="38"/>
      <c r="AI160" s="38"/>
      <c r="AJ160" s="38"/>
      <c r="AK160" s="38"/>
      <c r="AL160" s="55">
        <f t="shared" si="29"/>
        <v>0</v>
      </c>
      <c r="AM160" s="55"/>
      <c r="AN160" s="55"/>
      <c r="AO160" s="67"/>
    </row>
    <row r="161" spans="1:41" ht="11.45" customHeight="1" x14ac:dyDescent="0.2">
      <c r="A161" s="66"/>
      <c r="B161" s="38"/>
      <c r="C161" s="38"/>
      <c r="D161" s="38"/>
      <c r="E161" s="38"/>
      <c r="F161" s="38"/>
      <c r="G161" s="38"/>
      <c r="H161" s="25">
        <f t="shared" si="30"/>
        <v>0</v>
      </c>
      <c r="I161" s="86"/>
      <c r="J161" s="86"/>
      <c r="K161" s="87"/>
      <c r="L161" s="38"/>
      <c r="M161" s="38"/>
      <c r="N161" s="38"/>
      <c r="O161" s="38"/>
      <c r="P161" s="38"/>
      <c r="Q161" s="38"/>
      <c r="R161" s="126">
        <f t="shared" si="28"/>
        <v>0</v>
      </c>
      <c r="S161" s="126"/>
      <c r="T161" s="126"/>
      <c r="U161" s="117"/>
      <c r="V161" s="38"/>
      <c r="W161" s="38"/>
      <c r="X161" s="38"/>
      <c r="Y161" s="38"/>
      <c r="Z161" s="38"/>
      <c r="AA161" s="38"/>
      <c r="AB161" s="25">
        <f t="shared" si="31"/>
        <v>0</v>
      </c>
      <c r="AC161" s="86"/>
      <c r="AD161" s="86"/>
      <c r="AE161" s="87"/>
      <c r="AF161" s="38"/>
      <c r="AG161" s="38"/>
      <c r="AH161" s="38"/>
      <c r="AI161" s="38"/>
      <c r="AJ161" s="38"/>
      <c r="AK161" s="38"/>
      <c r="AL161" s="55">
        <f t="shared" si="29"/>
        <v>0</v>
      </c>
      <c r="AM161" s="55"/>
      <c r="AN161" s="55"/>
      <c r="AO161" s="67"/>
    </row>
    <row r="162" spans="1:41" ht="11.45" customHeight="1" x14ac:dyDescent="0.2">
      <c r="A162" s="66"/>
      <c r="B162" s="38"/>
      <c r="C162" s="38"/>
      <c r="D162" s="38"/>
      <c r="E162" s="38"/>
      <c r="F162" s="38"/>
      <c r="G162" s="38"/>
      <c r="H162" s="25">
        <f t="shared" si="30"/>
        <v>0</v>
      </c>
      <c r="I162" s="86"/>
      <c r="J162" s="86"/>
      <c r="K162" s="87"/>
      <c r="L162" s="38"/>
      <c r="M162" s="38"/>
      <c r="N162" s="38"/>
      <c r="O162" s="38"/>
      <c r="P162" s="38"/>
      <c r="Q162" s="38"/>
      <c r="R162" s="126">
        <f t="shared" si="28"/>
        <v>0</v>
      </c>
      <c r="S162" s="126"/>
      <c r="T162" s="126"/>
      <c r="U162" s="117"/>
      <c r="V162" s="38"/>
      <c r="W162" s="38"/>
      <c r="X162" s="38"/>
      <c r="Y162" s="38"/>
      <c r="Z162" s="38"/>
      <c r="AA162" s="38"/>
      <c r="AB162" s="25">
        <f t="shared" si="31"/>
        <v>0</v>
      </c>
      <c r="AC162" s="86"/>
      <c r="AD162" s="86"/>
      <c r="AE162" s="87"/>
      <c r="AF162" s="38"/>
      <c r="AG162" s="38"/>
      <c r="AH162" s="38"/>
      <c r="AI162" s="38"/>
      <c r="AJ162" s="38"/>
      <c r="AK162" s="38"/>
      <c r="AL162" s="55">
        <f t="shared" si="29"/>
        <v>0</v>
      </c>
      <c r="AM162" s="55"/>
      <c r="AN162" s="55"/>
      <c r="AO162" s="67"/>
    </row>
    <row r="163" spans="1:41" ht="11.45" customHeight="1" x14ac:dyDescent="0.2">
      <c r="A163" s="66"/>
      <c r="B163" s="38"/>
      <c r="C163" s="38"/>
      <c r="D163" s="38"/>
      <c r="E163" s="38"/>
      <c r="F163" s="38"/>
      <c r="G163" s="38"/>
      <c r="H163" s="25">
        <f t="shared" si="30"/>
        <v>0</v>
      </c>
      <c r="I163" s="88"/>
      <c r="J163" s="88"/>
      <c r="K163" s="89"/>
      <c r="L163" s="38"/>
      <c r="M163" s="38"/>
      <c r="N163" s="38"/>
      <c r="O163" s="38"/>
      <c r="P163" s="38"/>
      <c r="Q163" s="38"/>
      <c r="R163" s="126">
        <f t="shared" si="28"/>
        <v>0</v>
      </c>
      <c r="S163" s="126"/>
      <c r="T163" s="126"/>
      <c r="U163" s="117"/>
      <c r="V163" s="38"/>
      <c r="W163" s="38"/>
      <c r="X163" s="38"/>
      <c r="Y163" s="38"/>
      <c r="Z163" s="38"/>
      <c r="AA163" s="38"/>
      <c r="AB163" s="25">
        <f t="shared" si="31"/>
        <v>0</v>
      </c>
      <c r="AC163" s="88"/>
      <c r="AD163" s="88"/>
      <c r="AE163" s="89"/>
      <c r="AF163" s="38"/>
      <c r="AG163" s="38"/>
      <c r="AH163" s="38"/>
      <c r="AI163" s="38"/>
      <c r="AJ163" s="38"/>
      <c r="AK163" s="38"/>
      <c r="AL163" s="55">
        <f t="shared" si="29"/>
        <v>0</v>
      </c>
      <c r="AM163" s="55"/>
      <c r="AN163" s="55"/>
      <c r="AO163" s="67"/>
    </row>
    <row r="164" spans="1:41" ht="11.45" customHeight="1" x14ac:dyDescent="0.2">
      <c r="A164" s="66"/>
      <c r="B164" s="97" t="s">
        <v>63</v>
      </c>
      <c r="C164" s="97"/>
      <c r="D164" s="97"/>
      <c r="E164" s="97"/>
      <c r="F164" s="97"/>
      <c r="G164" s="97"/>
      <c r="H164" s="97"/>
      <c r="I164" s="39">
        <f>INT(SUM(H154:H163,R154:T163,)/30)</f>
        <v>0</v>
      </c>
      <c r="J164" s="40"/>
      <c r="K164" s="41"/>
      <c r="L164" s="97" t="s">
        <v>3</v>
      </c>
      <c r="M164" s="97"/>
      <c r="N164" s="131">
        <f>I164*0.075</f>
        <v>0</v>
      </c>
      <c r="O164" s="131"/>
      <c r="P164" s="131"/>
      <c r="Q164" s="131"/>
      <c r="R164" s="98"/>
      <c r="S164" s="99"/>
      <c r="T164" s="100"/>
      <c r="U164" s="117"/>
      <c r="V164" s="97" t="s">
        <v>65</v>
      </c>
      <c r="W164" s="97"/>
      <c r="X164" s="97"/>
      <c r="Y164" s="97"/>
      <c r="Z164" s="97"/>
      <c r="AA164" s="97"/>
      <c r="AB164" s="97"/>
      <c r="AC164" s="39">
        <f>INT(SUM(AB154:AB163,AL154:AN163,)/30)</f>
        <v>0</v>
      </c>
      <c r="AD164" s="40"/>
      <c r="AE164" s="41"/>
      <c r="AF164" s="97" t="s">
        <v>3</v>
      </c>
      <c r="AG164" s="97"/>
      <c r="AH164" s="131">
        <f>AC164*0.075</f>
        <v>0</v>
      </c>
      <c r="AI164" s="131"/>
      <c r="AJ164" s="131"/>
      <c r="AK164" s="131"/>
      <c r="AL164" s="98"/>
      <c r="AM164" s="99"/>
      <c r="AN164" s="100"/>
      <c r="AO164" s="67"/>
    </row>
    <row r="165" spans="1:41" ht="11.45" customHeight="1" x14ac:dyDescent="0.2">
      <c r="A165" s="66"/>
      <c r="B165" s="97" t="s">
        <v>64</v>
      </c>
      <c r="C165" s="97"/>
      <c r="D165" s="97"/>
      <c r="E165" s="97"/>
      <c r="F165" s="97"/>
      <c r="G165" s="97"/>
      <c r="H165" s="97"/>
      <c r="I165" s="39">
        <f>SUM(H154:H163,R154:T163)-I164*30</f>
        <v>0</v>
      </c>
      <c r="J165" s="40"/>
      <c r="K165" s="41"/>
      <c r="L165" s="90" t="s">
        <v>3</v>
      </c>
      <c r="M165" s="91"/>
      <c r="N165" s="131">
        <f>IF(I165&gt;15,0.075,0)</f>
        <v>0</v>
      </c>
      <c r="O165" s="131"/>
      <c r="P165" s="131"/>
      <c r="Q165" s="131"/>
      <c r="R165" s="101"/>
      <c r="S165" s="102"/>
      <c r="T165" s="103"/>
      <c r="U165" s="117"/>
      <c r="V165" s="97" t="s">
        <v>66</v>
      </c>
      <c r="W165" s="97"/>
      <c r="X165" s="97"/>
      <c r="Y165" s="97"/>
      <c r="Z165" s="97"/>
      <c r="AA165" s="97"/>
      <c r="AB165" s="97"/>
      <c r="AC165" s="39">
        <f>SUM(AB154:AB163,AL154:AN163)-AC164*30</f>
        <v>0</v>
      </c>
      <c r="AD165" s="40"/>
      <c r="AE165" s="41"/>
      <c r="AF165" s="90" t="s">
        <v>3</v>
      </c>
      <c r="AG165" s="91"/>
      <c r="AH165" s="131">
        <f>IF(AC165&gt;15,0.075,0)</f>
        <v>0</v>
      </c>
      <c r="AI165" s="131"/>
      <c r="AJ165" s="131"/>
      <c r="AK165" s="131"/>
      <c r="AL165" s="101"/>
      <c r="AM165" s="102"/>
      <c r="AN165" s="103"/>
      <c r="AO165" s="67"/>
    </row>
    <row r="166" spans="1:41" ht="11.45" customHeight="1" x14ac:dyDescent="0.2">
      <c r="A166" s="66"/>
      <c r="B166" s="112" t="s">
        <v>69</v>
      </c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4"/>
      <c r="N166" s="132">
        <f>SUM(N164:O165)</f>
        <v>0</v>
      </c>
      <c r="O166" s="132"/>
      <c r="P166" s="132"/>
      <c r="Q166" s="132"/>
      <c r="R166" s="104"/>
      <c r="S166" s="105"/>
      <c r="T166" s="106"/>
      <c r="U166" s="117"/>
      <c r="V166" s="112" t="s">
        <v>70</v>
      </c>
      <c r="W166" s="113"/>
      <c r="X166" s="113"/>
      <c r="Y166" s="113"/>
      <c r="Z166" s="113"/>
      <c r="AA166" s="113"/>
      <c r="AB166" s="113"/>
      <c r="AC166" s="113"/>
      <c r="AD166" s="113"/>
      <c r="AE166" s="113"/>
      <c r="AF166" s="113"/>
      <c r="AG166" s="114"/>
      <c r="AH166" s="132">
        <f>SUM(AH164:AI165)</f>
        <v>0</v>
      </c>
      <c r="AI166" s="132"/>
      <c r="AJ166" s="132"/>
      <c r="AK166" s="132"/>
      <c r="AL166" s="104"/>
      <c r="AM166" s="105"/>
      <c r="AN166" s="106"/>
      <c r="AO166" s="67"/>
    </row>
    <row r="167" spans="1:41" ht="11.45" customHeight="1" x14ac:dyDescent="0.2">
      <c r="A167" s="66"/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  <c r="Z167" s="115"/>
      <c r="AA167" s="115"/>
      <c r="AB167" s="115"/>
      <c r="AC167" s="115"/>
      <c r="AD167" s="115"/>
      <c r="AE167" s="115"/>
      <c r="AF167" s="115"/>
      <c r="AG167" s="115"/>
      <c r="AH167" s="115"/>
      <c r="AI167" s="115"/>
      <c r="AJ167" s="115"/>
      <c r="AK167" s="115"/>
      <c r="AL167" s="115"/>
      <c r="AM167" s="115"/>
      <c r="AN167" s="115"/>
      <c r="AO167" s="67"/>
    </row>
    <row r="168" spans="1:41" ht="13.9" customHeight="1" x14ac:dyDescent="0.2">
      <c r="A168" s="66"/>
      <c r="B168" s="54" t="s">
        <v>86</v>
      </c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67"/>
    </row>
    <row r="169" spans="1:41" ht="15" customHeight="1" x14ac:dyDescent="0.2">
      <c r="A169" s="66"/>
      <c r="B169" s="133" t="s">
        <v>45</v>
      </c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3"/>
      <c r="T169" s="133"/>
      <c r="U169" s="133"/>
      <c r="V169" s="133"/>
      <c r="W169" s="133"/>
      <c r="X169" s="133"/>
      <c r="Y169" s="133"/>
      <c r="Z169" s="133"/>
      <c r="AA169" s="133"/>
      <c r="AB169" s="133"/>
      <c r="AC169" s="133"/>
      <c r="AD169" s="133"/>
      <c r="AE169" s="133"/>
      <c r="AF169" s="133"/>
      <c r="AG169" s="133"/>
      <c r="AH169" s="133"/>
      <c r="AI169" s="133"/>
      <c r="AJ169" s="133"/>
      <c r="AK169" s="133"/>
      <c r="AL169" s="133"/>
      <c r="AM169" s="133"/>
      <c r="AN169" s="133"/>
      <c r="AO169" s="67"/>
    </row>
    <row r="170" spans="1:41" ht="11.45" customHeight="1" x14ac:dyDescent="0.2">
      <c r="A170" s="66"/>
      <c r="B170" s="51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3"/>
      <c r="AO170" s="67"/>
    </row>
    <row r="171" spans="1:41" ht="18.600000000000001" customHeight="1" x14ac:dyDescent="0.2">
      <c r="A171" s="66"/>
      <c r="B171" s="54" t="s">
        <v>56</v>
      </c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116"/>
      <c r="V171" s="54" t="s">
        <v>56</v>
      </c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67"/>
    </row>
    <row r="172" spans="1:41" x14ac:dyDescent="0.2">
      <c r="A172" s="66"/>
      <c r="B172" s="56" t="s">
        <v>47</v>
      </c>
      <c r="C172" s="56"/>
      <c r="D172" s="56"/>
      <c r="E172" s="56" t="s">
        <v>48</v>
      </c>
      <c r="F172" s="56"/>
      <c r="G172" s="56"/>
      <c r="H172" s="9" t="s">
        <v>49</v>
      </c>
      <c r="I172" s="84"/>
      <c r="J172" s="84"/>
      <c r="K172" s="85"/>
      <c r="L172" s="56" t="s">
        <v>47</v>
      </c>
      <c r="M172" s="56"/>
      <c r="N172" s="56"/>
      <c r="O172" s="56" t="s">
        <v>48</v>
      </c>
      <c r="P172" s="56"/>
      <c r="Q172" s="56"/>
      <c r="R172" s="56" t="s">
        <v>49</v>
      </c>
      <c r="S172" s="56"/>
      <c r="T172" s="56"/>
      <c r="U172" s="117"/>
      <c r="V172" s="56" t="s">
        <v>47</v>
      </c>
      <c r="W172" s="56"/>
      <c r="X172" s="56"/>
      <c r="Y172" s="56" t="s">
        <v>48</v>
      </c>
      <c r="Z172" s="56"/>
      <c r="AA172" s="56"/>
      <c r="AB172" s="9" t="s">
        <v>49</v>
      </c>
      <c r="AC172" s="84"/>
      <c r="AD172" s="84"/>
      <c r="AE172" s="85"/>
      <c r="AF172" s="56" t="s">
        <v>47</v>
      </c>
      <c r="AG172" s="56"/>
      <c r="AH172" s="56"/>
      <c r="AI172" s="56" t="s">
        <v>48</v>
      </c>
      <c r="AJ172" s="56"/>
      <c r="AK172" s="56"/>
      <c r="AL172" s="56" t="s">
        <v>49</v>
      </c>
      <c r="AM172" s="56"/>
      <c r="AN172" s="56"/>
      <c r="AO172" s="67"/>
    </row>
    <row r="173" spans="1:41" x14ac:dyDescent="0.2">
      <c r="A173" s="66"/>
      <c r="B173" s="38"/>
      <c r="C173" s="38"/>
      <c r="D173" s="38"/>
      <c r="E173" s="38"/>
      <c r="F173" s="38"/>
      <c r="G173" s="38"/>
      <c r="H173" s="25">
        <f>IF(B173=0,0,DAYS360(B173,E173+1))</f>
        <v>0</v>
      </c>
      <c r="I173" s="86"/>
      <c r="J173" s="86"/>
      <c r="K173" s="87"/>
      <c r="L173" s="38"/>
      <c r="M173" s="38"/>
      <c r="N173" s="38"/>
      <c r="O173" s="38"/>
      <c r="P173" s="38"/>
      <c r="Q173" s="38"/>
      <c r="R173" s="55">
        <f t="shared" ref="R173:R182" si="32">IF(I173=0,0,DAYS360(I173,L173+1))</f>
        <v>0</v>
      </c>
      <c r="S173" s="55"/>
      <c r="T173" s="55"/>
      <c r="U173" s="117"/>
      <c r="V173" s="38"/>
      <c r="W173" s="38"/>
      <c r="X173" s="38"/>
      <c r="Y173" s="38"/>
      <c r="Z173" s="38"/>
      <c r="AA173" s="38"/>
      <c r="AB173" s="25">
        <f>IF(V173=0,0,DAYS360(V173,Y173+1))</f>
        <v>0</v>
      </c>
      <c r="AC173" s="86"/>
      <c r="AD173" s="86"/>
      <c r="AE173" s="87"/>
      <c r="AF173" s="38"/>
      <c r="AG173" s="38"/>
      <c r="AH173" s="38"/>
      <c r="AI173" s="38"/>
      <c r="AJ173" s="38"/>
      <c r="AK173" s="38"/>
      <c r="AL173" s="55">
        <f t="shared" ref="AL173:AL182" si="33">IF(AC173=0,0,DAYS360(AC173,AF173+1))</f>
        <v>0</v>
      </c>
      <c r="AM173" s="55"/>
      <c r="AN173" s="55"/>
      <c r="AO173" s="67"/>
    </row>
    <row r="174" spans="1:41" ht="11.45" customHeight="1" x14ac:dyDescent="0.2">
      <c r="A174" s="66"/>
      <c r="B174" s="38"/>
      <c r="C174" s="38"/>
      <c r="D174" s="38"/>
      <c r="E174" s="38"/>
      <c r="F174" s="38"/>
      <c r="G174" s="38"/>
      <c r="H174" s="25">
        <f t="shared" ref="H174:H182" si="34">IF(B174=0,0,DAYS360(B174,E174+1))</f>
        <v>0</v>
      </c>
      <c r="I174" s="86"/>
      <c r="J174" s="86"/>
      <c r="K174" s="87"/>
      <c r="L174" s="38"/>
      <c r="M174" s="38"/>
      <c r="N174" s="38"/>
      <c r="O174" s="38"/>
      <c r="P174" s="38"/>
      <c r="Q174" s="38"/>
      <c r="R174" s="55">
        <f t="shared" si="32"/>
        <v>0</v>
      </c>
      <c r="S174" s="55"/>
      <c r="T174" s="55"/>
      <c r="U174" s="117"/>
      <c r="V174" s="38"/>
      <c r="W174" s="38"/>
      <c r="X174" s="38"/>
      <c r="Y174" s="38"/>
      <c r="Z174" s="38"/>
      <c r="AA174" s="38"/>
      <c r="AB174" s="25">
        <f t="shared" ref="AB174:AB182" si="35">IF(V174=0,0,DAYS360(V174,Y174+1))</f>
        <v>0</v>
      </c>
      <c r="AC174" s="86"/>
      <c r="AD174" s="86"/>
      <c r="AE174" s="87"/>
      <c r="AF174" s="38"/>
      <c r="AG174" s="38"/>
      <c r="AH174" s="38"/>
      <c r="AI174" s="38"/>
      <c r="AJ174" s="38"/>
      <c r="AK174" s="38"/>
      <c r="AL174" s="55">
        <f t="shared" si="33"/>
        <v>0</v>
      </c>
      <c r="AM174" s="55"/>
      <c r="AN174" s="55"/>
      <c r="AO174" s="67"/>
    </row>
    <row r="175" spans="1:41" ht="11.45" customHeight="1" x14ac:dyDescent="0.2">
      <c r="A175" s="66"/>
      <c r="B175" s="38"/>
      <c r="C175" s="38"/>
      <c r="D175" s="38"/>
      <c r="E175" s="38"/>
      <c r="F175" s="38"/>
      <c r="G175" s="38"/>
      <c r="H175" s="25">
        <f t="shared" si="34"/>
        <v>0</v>
      </c>
      <c r="I175" s="86"/>
      <c r="J175" s="86"/>
      <c r="K175" s="87"/>
      <c r="L175" s="38"/>
      <c r="M175" s="38"/>
      <c r="N175" s="38"/>
      <c r="O175" s="38"/>
      <c r="P175" s="38"/>
      <c r="Q175" s="38"/>
      <c r="R175" s="55">
        <f t="shared" si="32"/>
        <v>0</v>
      </c>
      <c r="S175" s="55"/>
      <c r="T175" s="55"/>
      <c r="U175" s="117"/>
      <c r="V175" s="38"/>
      <c r="W175" s="38"/>
      <c r="X175" s="38"/>
      <c r="Y175" s="38"/>
      <c r="Z175" s="38"/>
      <c r="AA175" s="38"/>
      <c r="AB175" s="25">
        <f t="shared" si="35"/>
        <v>0</v>
      </c>
      <c r="AC175" s="86"/>
      <c r="AD175" s="86"/>
      <c r="AE175" s="87"/>
      <c r="AF175" s="38"/>
      <c r="AG175" s="38"/>
      <c r="AH175" s="38"/>
      <c r="AI175" s="38"/>
      <c r="AJ175" s="38"/>
      <c r="AK175" s="38"/>
      <c r="AL175" s="55">
        <f t="shared" si="33"/>
        <v>0</v>
      </c>
      <c r="AM175" s="55"/>
      <c r="AN175" s="55"/>
      <c r="AO175" s="67"/>
    </row>
    <row r="176" spans="1:41" ht="11.45" customHeight="1" x14ac:dyDescent="0.2">
      <c r="A176" s="66"/>
      <c r="B176" s="38"/>
      <c r="C176" s="38"/>
      <c r="D176" s="38"/>
      <c r="E176" s="38"/>
      <c r="F176" s="38"/>
      <c r="G176" s="38"/>
      <c r="H176" s="25">
        <f t="shared" si="34"/>
        <v>0</v>
      </c>
      <c r="I176" s="86"/>
      <c r="J176" s="86"/>
      <c r="K176" s="87"/>
      <c r="L176" s="38"/>
      <c r="M176" s="38"/>
      <c r="N176" s="38"/>
      <c r="O176" s="38"/>
      <c r="P176" s="38"/>
      <c r="Q176" s="38"/>
      <c r="R176" s="55">
        <f t="shared" si="32"/>
        <v>0</v>
      </c>
      <c r="S176" s="55"/>
      <c r="T176" s="55"/>
      <c r="U176" s="117"/>
      <c r="V176" s="38"/>
      <c r="W176" s="38"/>
      <c r="X176" s="38"/>
      <c r="Y176" s="38"/>
      <c r="Z176" s="38"/>
      <c r="AA176" s="38"/>
      <c r="AB176" s="25">
        <f t="shared" si="35"/>
        <v>0</v>
      </c>
      <c r="AC176" s="86"/>
      <c r="AD176" s="86"/>
      <c r="AE176" s="87"/>
      <c r="AF176" s="38"/>
      <c r="AG176" s="38"/>
      <c r="AH176" s="38"/>
      <c r="AI176" s="38"/>
      <c r="AJ176" s="38"/>
      <c r="AK176" s="38"/>
      <c r="AL176" s="55">
        <f t="shared" si="33"/>
        <v>0</v>
      </c>
      <c r="AM176" s="55"/>
      <c r="AN176" s="55"/>
      <c r="AO176" s="67"/>
    </row>
    <row r="177" spans="1:41" ht="11.45" customHeight="1" x14ac:dyDescent="0.2">
      <c r="A177" s="66"/>
      <c r="B177" s="38"/>
      <c r="C177" s="38"/>
      <c r="D177" s="38"/>
      <c r="E177" s="38"/>
      <c r="F177" s="38"/>
      <c r="G177" s="38"/>
      <c r="H177" s="25">
        <f t="shared" si="34"/>
        <v>0</v>
      </c>
      <c r="I177" s="86"/>
      <c r="J177" s="86"/>
      <c r="K177" s="87"/>
      <c r="L177" s="38"/>
      <c r="M177" s="38"/>
      <c r="N177" s="38"/>
      <c r="O177" s="38"/>
      <c r="P177" s="38"/>
      <c r="Q177" s="38"/>
      <c r="R177" s="55">
        <f t="shared" si="32"/>
        <v>0</v>
      </c>
      <c r="S177" s="55"/>
      <c r="T177" s="55"/>
      <c r="U177" s="117"/>
      <c r="V177" s="38"/>
      <c r="W177" s="38"/>
      <c r="X177" s="38"/>
      <c r="Y177" s="38"/>
      <c r="Z177" s="38"/>
      <c r="AA177" s="38"/>
      <c r="AB177" s="25">
        <f t="shared" si="35"/>
        <v>0</v>
      </c>
      <c r="AC177" s="86"/>
      <c r="AD177" s="86"/>
      <c r="AE177" s="87"/>
      <c r="AF177" s="38"/>
      <c r="AG177" s="38"/>
      <c r="AH177" s="38"/>
      <c r="AI177" s="38"/>
      <c r="AJ177" s="38"/>
      <c r="AK177" s="38"/>
      <c r="AL177" s="55">
        <f t="shared" si="33"/>
        <v>0</v>
      </c>
      <c r="AM177" s="55"/>
      <c r="AN177" s="55"/>
      <c r="AO177" s="67"/>
    </row>
    <row r="178" spans="1:41" ht="11.45" customHeight="1" x14ac:dyDescent="0.2">
      <c r="A178" s="66"/>
      <c r="B178" s="38"/>
      <c r="C178" s="38"/>
      <c r="D178" s="38"/>
      <c r="E178" s="38"/>
      <c r="F178" s="38"/>
      <c r="G178" s="38"/>
      <c r="H178" s="25">
        <f t="shared" si="34"/>
        <v>0</v>
      </c>
      <c r="I178" s="86"/>
      <c r="J178" s="86"/>
      <c r="K178" s="87"/>
      <c r="L178" s="38"/>
      <c r="M178" s="38"/>
      <c r="N178" s="38"/>
      <c r="O178" s="38"/>
      <c r="P178" s="38"/>
      <c r="Q178" s="38"/>
      <c r="R178" s="55">
        <f t="shared" si="32"/>
        <v>0</v>
      </c>
      <c r="S178" s="55"/>
      <c r="T178" s="55"/>
      <c r="U178" s="117"/>
      <c r="V178" s="38"/>
      <c r="W178" s="38"/>
      <c r="X178" s="38"/>
      <c r="Y178" s="38"/>
      <c r="Z178" s="38"/>
      <c r="AA178" s="38"/>
      <c r="AB178" s="25">
        <f t="shared" si="35"/>
        <v>0</v>
      </c>
      <c r="AC178" s="86"/>
      <c r="AD178" s="86"/>
      <c r="AE178" s="87"/>
      <c r="AF178" s="38"/>
      <c r="AG178" s="38"/>
      <c r="AH178" s="38"/>
      <c r="AI178" s="38"/>
      <c r="AJ178" s="38"/>
      <c r="AK178" s="38"/>
      <c r="AL178" s="55">
        <f t="shared" si="33"/>
        <v>0</v>
      </c>
      <c r="AM178" s="55"/>
      <c r="AN178" s="55"/>
      <c r="AO178" s="67"/>
    </row>
    <row r="179" spans="1:41" ht="11.45" customHeight="1" x14ac:dyDescent="0.2">
      <c r="A179" s="66"/>
      <c r="B179" s="38"/>
      <c r="C179" s="38"/>
      <c r="D179" s="38"/>
      <c r="E179" s="38"/>
      <c r="F179" s="38"/>
      <c r="G179" s="38"/>
      <c r="H179" s="25">
        <f t="shared" si="34"/>
        <v>0</v>
      </c>
      <c r="I179" s="86"/>
      <c r="J179" s="86"/>
      <c r="K179" s="87"/>
      <c r="L179" s="38"/>
      <c r="M179" s="38"/>
      <c r="N179" s="38"/>
      <c r="O179" s="38"/>
      <c r="P179" s="38"/>
      <c r="Q179" s="38"/>
      <c r="R179" s="55">
        <f t="shared" si="32"/>
        <v>0</v>
      </c>
      <c r="S179" s="55"/>
      <c r="T179" s="55"/>
      <c r="U179" s="117"/>
      <c r="V179" s="38"/>
      <c r="W179" s="38"/>
      <c r="X179" s="38"/>
      <c r="Y179" s="38"/>
      <c r="Z179" s="38"/>
      <c r="AA179" s="38"/>
      <c r="AB179" s="25">
        <f t="shared" si="35"/>
        <v>0</v>
      </c>
      <c r="AC179" s="86"/>
      <c r="AD179" s="86"/>
      <c r="AE179" s="87"/>
      <c r="AF179" s="38"/>
      <c r="AG179" s="38"/>
      <c r="AH179" s="38"/>
      <c r="AI179" s="38"/>
      <c r="AJ179" s="38"/>
      <c r="AK179" s="38"/>
      <c r="AL179" s="55">
        <f t="shared" si="33"/>
        <v>0</v>
      </c>
      <c r="AM179" s="55"/>
      <c r="AN179" s="55"/>
      <c r="AO179" s="67"/>
    </row>
    <row r="180" spans="1:41" ht="11.45" customHeight="1" x14ac:dyDescent="0.2">
      <c r="A180" s="66"/>
      <c r="B180" s="38"/>
      <c r="C180" s="38"/>
      <c r="D180" s="38"/>
      <c r="E180" s="38"/>
      <c r="F180" s="38"/>
      <c r="G180" s="38"/>
      <c r="H180" s="25">
        <f t="shared" si="34"/>
        <v>0</v>
      </c>
      <c r="I180" s="86"/>
      <c r="J180" s="86"/>
      <c r="K180" s="87"/>
      <c r="L180" s="38"/>
      <c r="M180" s="38"/>
      <c r="N180" s="38"/>
      <c r="O180" s="38"/>
      <c r="P180" s="38"/>
      <c r="Q180" s="38"/>
      <c r="R180" s="55">
        <f t="shared" si="32"/>
        <v>0</v>
      </c>
      <c r="S180" s="55"/>
      <c r="T180" s="55"/>
      <c r="U180" s="117"/>
      <c r="V180" s="38"/>
      <c r="W180" s="38"/>
      <c r="X180" s="38"/>
      <c r="Y180" s="38"/>
      <c r="Z180" s="38"/>
      <c r="AA180" s="38"/>
      <c r="AB180" s="25">
        <f t="shared" si="35"/>
        <v>0</v>
      </c>
      <c r="AC180" s="86"/>
      <c r="AD180" s="86"/>
      <c r="AE180" s="87"/>
      <c r="AF180" s="38"/>
      <c r="AG180" s="38"/>
      <c r="AH180" s="38"/>
      <c r="AI180" s="38"/>
      <c r="AJ180" s="38"/>
      <c r="AK180" s="38"/>
      <c r="AL180" s="55">
        <f t="shared" si="33"/>
        <v>0</v>
      </c>
      <c r="AM180" s="55"/>
      <c r="AN180" s="55"/>
      <c r="AO180" s="67"/>
    </row>
    <row r="181" spans="1:41" ht="11.45" customHeight="1" x14ac:dyDescent="0.2">
      <c r="A181" s="66"/>
      <c r="B181" s="38"/>
      <c r="C181" s="38"/>
      <c r="D181" s="38"/>
      <c r="E181" s="38"/>
      <c r="F181" s="38"/>
      <c r="G181" s="38"/>
      <c r="H181" s="25">
        <f t="shared" si="34"/>
        <v>0</v>
      </c>
      <c r="I181" s="86"/>
      <c r="J181" s="86"/>
      <c r="K181" s="87"/>
      <c r="L181" s="38"/>
      <c r="M181" s="38"/>
      <c r="N181" s="38"/>
      <c r="O181" s="38"/>
      <c r="P181" s="38"/>
      <c r="Q181" s="38"/>
      <c r="R181" s="55">
        <f t="shared" si="32"/>
        <v>0</v>
      </c>
      <c r="S181" s="55"/>
      <c r="T181" s="55"/>
      <c r="U181" s="117"/>
      <c r="V181" s="38"/>
      <c r="W181" s="38"/>
      <c r="X181" s="38"/>
      <c r="Y181" s="38"/>
      <c r="Z181" s="38"/>
      <c r="AA181" s="38"/>
      <c r="AB181" s="25">
        <f t="shared" si="35"/>
        <v>0</v>
      </c>
      <c r="AC181" s="86"/>
      <c r="AD181" s="86"/>
      <c r="AE181" s="87"/>
      <c r="AF181" s="38"/>
      <c r="AG181" s="38"/>
      <c r="AH181" s="38"/>
      <c r="AI181" s="38"/>
      <c r="AJ181" s="38"/>
      <c r="AK181" s="38"/>
      <c r="AL181" s="55">
        <f t="shared" si="33"/>
        <v>0</v>
      </c>
      <c r="AM181" s="55"/>
      <c r="AN181" s="55"/>
      <c r="AO181" s="67"/>
    </row>
    <row r="182" spans="1:41" ht="11.45" customHeight="1" x14ac:dyDescent="0.2">
      <c r="A182" s="66"/>
      <c r="B182" s="38"/>
      <c r="C182" s="38"/>
      <c r="D182" s="38"/>
      <c r="E182" s="38"/>
      <c r="F182" s="38"/>
      <c r="G182" s="38"/>
      <c r="H182" s="25">
        <f t="shared" si="34"/>
        <v>0</v>
      </c>
      <c r="I182" s="88"/>
      <c r="J182" s="88"/>
      <c r="K182" s="89"/>
      <c r="L182" s="38"/>
      <c r="M182" s="38"/>
      <c r="N182" s="38"/>
      <c r="O182" s="38"/>
      <c r="P182" s="38"/>
      <c r="Q182" s="38"/>
      <c r="R182" s="55">
        <f t="shared" si="32"/>
        <v>0</v>
      </c>
      <c r="S182" s="55"/>
      <c r="T182" s="55"/>
      <c r="U182" s="117"/>
      <c r="V182" s="38"/>
      <c r="W182" s="38"/>
      <c r="X182" s="38"/>
      <c r="Y182" s="38"/>
      <c r="Z182" s="38"/>
      <c r="AA182" s="38"/>
      <c r="AB182" s="25">
        <f t="shared" si="35"/>
        <v>0</v>
      </c>
      <c r="AC182" s="88"/>
      <c r="AD182" s="88"/>
      <c r="AE182" s="89"/>
      <c r="AF182" s="38"/>
      <c r="AG182" s="38"/>
      <c r="AH182" s="38"/>
      <c r="AI182" s="38"/>
      <c r="AJ182" s="38"/>
      <c r="AK182" s="38"/>
      <c r="AL182" s="55">
        <f t="shared" si="33"/>
        <v>0</v>
      </c>
      <c r="AM182" s="55"/>
      <c r="AN182" s="55"/>
      <c r="AO182" s="67"/>
    </row>
    <row r="183" spans="1:41" ht="11.45" customHeight="1" x14ac:dyDescent="0.2">
      <c r="A183" s="66"/>
      <c r="B183" s="97" t="s">
        <v>55</v>
      </c>
      <c r="C183" s="97"/>
      <c r="D183" s="97"/>
      <c r="E183" s="97"/>
      <c r="F183" s="97"/>
      <c r="G183" s="97"/>
      <c r="H183" s="97"/>
      <c r="I183" s="39">
        <f>INT(SUM(H173:H182,R173:T182,AL173:AN182)/30)</f>
        <v>0</v>
      </c>
      <c r="J183" s="40"/>
      <c r="K183" s="41"/>
      <c r="L183" s="97" t="s">
        <v>3</v>
      </c>
      <c r="M183" s="97"/>
      <c r="N183" s="92">
        <f>I183*0.05</f>
        <v>0</v>
      </c>
      <c r="O183" s="92"/>
      <c r="P183" s="92"/>
      <c r="Q183" s="92"/>
      <c r="R183" s="98"/>
      <c r="S183" s="99"/>
      <c r="T183" s="100"/>
      <c r="U183" s="117"/>
      <c r="V183" s="90" t="s">
        <v>59</v>
      </c>
      <c r="W183" s="111"/>
      <c r="X183" s="111"/>
      <c r="Y183" s="111"/>
      <c r="Z183" s="111"/>
      <c r="AA183" s="111"/>
      <c r="AB183" s="91"/>
      <c r="AC183" s="39">
        <f>INT(SUM(AB173:AB182,AL173:AN182,)/30)</f>
        <v>0</v>
      </c>
      <c r="AD183" s="40"/>
      <c r="AE183" s="41"/>
      <c r="AF183" s="90" t="s">
        <v>3</v>
      </c>
      <c r="AG183" s="91"/>
      <c r="AH183" s="92">
        <f>AC183*0.05</f>
        <v>0</v>
      </c>
      <c r="AI183" s="92"/>
      <c r="AJ183" s="92"/>
      <c r="AK183" s="92"/>
      <c r="AL183" s="98"/>
      <c r="AM183" s="99"/>
      <c r="AN183" s="100"/>
      <c r="AO183" s="67"/>
    </row>
    <row r="184" spans="1:41" ht="11.45" customHeight="1" x14ac:dyDescent="0.2">
      <c r="A184" s="66"/>
      <c r="B184" s="97" t="s">
        <v>57</v>
      </c>
      <c r="C184" s="97"/>
      <c r="D184" s="97"/>
      <c r="E184" s="97"/>
      <c r="F184" s="97"/>
      <c r="G184" s="97"/>
      <c r="H184" s="97"/>
      <c r="I184" s="39">
        <f>SUM(H173:H182,R173:T182,)-I183*30</f>
        <v>0</v>
      </c>
      <c r="J184" s="40"/>
      <c r="K184" s="41"/>
      <c r="L184" s="90" t="s">
        <v>3</v>
      </c>
      <c r="M184" s="91"/>
      <c r="N184" s="92">
        <f>IF(I184&gt;15,0.05,0)</f>
        <v>0</v>
      </c>
      <c r="O184" s="92"/>
      <c r="P184" s="92"/>
      <c r="Q184" s="92"/>
      <c r="R184" s="101"/>
      <c r="S184" s="102"/>
      <c r="T184" s="103"/>
      <c r="U184" s="117"/>
      <c r="V184" s="90" t="s">
        <v>60</v>
      </c>
      <c r="W184" s="111"/>
      <c r="X184" s="111"/>
      <c r="Y184" s="111"/>
      <c r="Z184" s="111"/>
      <c r="AA184" s="111"/>
      <c r="AB184" s="91"/>
      <c r="AC184" s="39">
        <f>SUM(AB173:AB182,AL173:AN182)-AC183*30</f>
        <v>0</v>
      </c>
      <c r="AD184" s="40"/>
      <c r="AE184" s="41"/>
      <c r="AF184" s="90" t="s">
        <v>3</v>
      </c>
      <c r="AG184" s="91"/>
      <c r="AH184" s="92">
        <f>IF(AC184&gt;15,0.05,0)</f>
        <v>0</v>
      </c>
      <c r="AI184" s="92"/>
      <c r="AJ184" s="92"/>
      <c r="AK184" s="92"/>
      <c r="AL184" s="101"/>
      <c r="AM184" s="102"/>
      <c r="AN184" s="103"/>
      <c r="AO184" s="67"/>
    </row>
    <row r="185" spans="1:41" ht="11.45" customHeight="1" x14ac:dyDescent="0.2">
      <c r="A185" s="66"/>
      <c r="B185" s="112" t="s">
        <v>68</v>
      </c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4"/>
      <c r="N185" s="121">
        <f>SUM(N183:O184)</f>
        <v>0</v>
      </c>
      <c r="O185" s="121"/>
      <c r="P185" s="121"/>
      <c r="Q185" s="121"/>
      <c r="R185" s="104"/>
      <c r="S185" s="105"/>
      <c r="T185" s="106"/>
      <c r="U185" s="117"/>
      <c r="V185" s="122" t="s">
        <v>67</v>
      </c>
      <c r="W185" s="123"/>
      <c r="X185" s="123"/>
      <c r="Y185" s="123"/>
      <c r="Z185" s="123"/>
      <c r="AA185" s="123"/>
      <c r="AB185" s="123"/>
      <c r="AC185" s="123"/>
      <c r="AD185" s="123"/>
      <c r="AE185" s="123"/>
      <c r="AF185" s="123"/>
      <c r="AG185" s="124"/>
      <c r="AH185" s="121">
        <f>SUM(AH183:AI184)</f>
        <v>0</v>
      </c>
      <c r="AI185" s="121"/>
      <c r="AJ185" s="121"/>
      <c r="AK185" s="121"/>
      <c r="AL185" s="104"/>
      <c r="AM185" s="105"/>
      <c r="AN185" s="106"/>
      <c r="AO185" s="67"/>
    </row>
    <row r="186" spans="1:41" ht="11.45" customHeight="1" x14ac:dyDescent="0.2">
      <c r="A186" s="66"/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51"/>
      <c r="U186" s="117"/>
      <c r="V186" s="53"/>
      <c r="W186" s="125"/>
      <c r="X186" s="125"/>
      <c r="Y186" s="125"/>
      <c r="Z186" s="125"/>
      <c r="AA186" s="125"/>
      <c r="AB186" s="125"/>
      <c r="AC186" s="125"/>
      <c r="AD186" s="125"/>
      <c r="AE186" s="125"/>
      <c r="AF186" s="125"/>
      <c r="AG186" s="125"/>
      <c r="AH186" s="125"/>
      <c r="AI186" s="125"/>
      <c r="AJ186" s="125"/>
      <c r="AK186" s="125"/>
      <c r="AL186" s="125"/>
      <c r="AM186" s="125"/>
      <c r="AN186" s="125"/>
      <c r="AO186" s="67"/>
    </row>
    <row r="187" spans="1:41" ht="18.600000000000001" customHeight="1" x14ac:dyDescent="0.2">
      <c r="A187" s="66"/>
      <c r="B187" s="54" t="s">
        <v>61</v>
      </c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117"/>
      <c r="V187" s="54" t="s">
        <v>62</v>
      </c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67"/>
    </row>
    <row r="188" spans="1:41" x14ac:dyDescent="0.2">
      <c r="A188" s="66"/>
      <c r="B188" s="56" t="s">
        <v>47</v>
      </c>
      <c r="C188" s="56"/>
      <c r="D188" s="56"/>
      <c r="E188" s="56" t="s">
        <v>48</v>
      </c>
      <c r="F188" s="56"/>
      <c r="G188" s="56"/>
      <c r="H188" s="9" t="s">
        <v>49</v>
      </c>
      <c r="I188" s="84"/>
      <c r="J188" s="84"/>
      <c r="K188" s="85"/>
      <c r="L188" s="56" t="s">
        <v>47</v>
      </c>
      <c r="M188" s="56"/>
      <c r="N188" s="56"/>
      <c r="O188" s="56" t="s">
        <v>48</v>
      </c>
      <c r="P188" s="56"/>
      <c r="Q188" s="56"/>
      <c r="R188" s="56" t="s">
        <v>49</v>
      </c>
      <c r="S188" s="56"/>
      <c r="T188" s="56"/>
      <c r="U188" s="117"/>
      <c r="V188" s="56" t="s">
        <v>47</v>
      </c>
      <c r="W188" s="56"/>
      <c r="X188" s="56"/>
      <c r="Y188" s="56" t="s">
        <v>48</v>
      </c>
      <c r="Z188" s="56"/>
      <c r="AA188" s="56"/>
      <c r="AB188" s="9" t="s">
        <v>49</v>
      </c>
      <c r="AC188" s="84"/>
      <c r="AD188" s="84"/>
      <c r="AE188" s="85"/>
      <c r="AF188" s="56" t="s">
        <v>47</v>
      </c>
      <c r="AG188" s="56"/>
      <c r="AH188" s="56"/>
      <c r="AI188" s="56" t="s">
        <v>48</v>
      </c>
      <c r="AJ188" s="56"/>
      <c r="AK188" s="56"/>
      <c r="AL188" s="56" t="s">
        <v>49</v>
      </c>
      <c r="AM188" s="56"/>
      <c r="AN188" s="56"/>
      <c r="AO188" s="67"/>
    </row>
    <row r="189" spans="1:41" x14ac:dyDescent="0.2">
      <c r="A189" s="66"/>
      <c r="B189" s="38"/>
      <c r="C189" s="38"/>
      <c r="D189" s="38"/>
      <c r="E189" s="38"/>
      <c r="F189" s="38"/>
      <c r="G189" s="38"/>
      <c r="H189" s="25">
        <f>IF(B189=0,0,DAYS360(B189,E189+1))</f>
        <v>0</v>
      </c>
      <c r="I189" s="86"/>
      <c r="J189" s="86"/>
      <c r="K189" s="87"/>
      <c r="L189" s="38"/>
      <c r="M189" s="38"/>
      <c r="N189" s="38"/>
      <c r="O189" s="38"/>
      <c r="P189" s="38"/>
      <c r="Q189" s="38"/>
      <c r="R189" s="126">
        <f t="shared" ref="R189:R198" si="36">IF(I189=0,0,DAYS360(I189,L189+1))</f>
        <v>0</v>
      </c>
      <c r="S189" s="126"/>
      <c r="T189" s="126"/>
      <c r="U189" s="117"/>
      <c r="V189" s="38"/>
      <c r="W189" s="38"/>
      <c r="X189" s="38"/>
      <c r="Y189" s="38"/>
      <c r="Z189" s="38"/>
      <c r="AA189" s="38"/>
      <c r="AB189" s="25">
        <f>IF(V189=0,0,DAYS360(V189,Y189+1))</f>
        <v>0</v>
      </c>
      <c r="AC189" s="86"/>
      <c r="AD189" s="86"/>
      <c r="AE189" s="87"/>
      <c r="AF189" s="38"/>
      <c r="AG189" s="38"/>
      <c r="AH189" s="38"/>
      <c r="AI189" s="38"/>
      <c r="AJ189" s="38"/>
      <c r="AK189" s="38"/>
      <c r="AL189" s="55">
        <f t="shared" ref="AL189:AL198" si="37">IF(AC189=0,0,DAYS360(AC189,AF189+1))</f>
        <v>0</v>
      </c>
      <c r="AM189" s="55"/>
      <c r="AN189" s="55"/>
      <c r="AO189" s="67"/>
    </row>
    <row r="190" spans="1:41" ht="11.45" customHeight="1" x14ac:dyDescent="0.2">
      <c r="A190" s="66"/>
      <c r="B190" s="38"/>
      <c r="C190" s="38"/>
      <c r="D190" s="38"/>
      <c r="E190" s="38"/>
      <c r="F190" s="38"/>
      <c r="G190" s="38"/>
      <c r="H190" s="25">
        <f t="shared" ref="H190:H198" si="38">IF(B190=0,0,DAYS360(B190,E190+1))</f>
        <v>0</v>
      </c>
      <c r="I190" s="86"/>
      <c r="J190" s="86"/>
      <c r="K190" s="87"/>
      <c r="L190" s="38"/>
      <c r="M190" s="38"/>
      <c r="N190" s="38"/>
      <c r="O190" s="38"/>
      <c r="P190" s="38"/>
      <c r="Q190" s="38"/>
      <c r="R190" s="126">
        <f t="shared" si="36"/>
        <v>0</v>
      </c>
      <c r="S190" s="126"/>
      <c r="T190" s="126"/>
      <c r="U190" s="117"/>
      <c r="V190" s="38"/>
      <c r="W190" s="38"/>
      <c r="X190" s="38"/>
      <c r="Y190" s="38"/>
      <c r="Z190" s="38"/>
      <c r="AA190" s="38"/>
      <c r="AB190" s="25">
        <f t="shared" ref="AB190:AB198" si="39">IF(V190=0,0,DAYS360(V190,Y190+1))</f>
        <v>0</v>
      </c>
      <c r="AC190" s="86"/>
      <c r="AD190" s="86"/>
      <c r="AE190" s="87"/>
      <c r="AF190" s="38"/>
      <c r="AG190" s="38"/>
      <c r="AH190" s="38"/>
      <c r="AI190" s="38"/>
      <c r="AJ190" s="38"/>
      <c r="AK190" s="38"/>
      <c r="AL190" s="55">
        <f t="shared" si="37"/>
        <v>0</v>
      </c>
      <c r="AM190" s="55"/>
      <c r="AN190" s="55"/>
      <c r="AO190" s="67"/>
    </row>
    <row r="191" spans="1:41" ht="11.45" customHeight="1" x14ac:dyDescent="0.2">
      <c r="A191" s="66"/>
      <c r="B191" s="38"/>
      <c r="C191" s="38"/>
      <c r="D191" s="38"/>
      <c r="E191" s="38"/>
      <c r="F191" s="38"/>
      <c r="G191" s="38"/>
      <c r="H191" s="25">
        <f t="shared" si="38"/>
        <v>0</v>
      </c>
      <c r="I191" s="86"/>
      <c r="J191" s="86"/>
      <c r="K191" s="87"/>
      <c r="L191" s="38"/>
      <c r="M191" s="38"/>
      <c r="N191" s="38"/>
      <c r="O191" s="38"/>
      <c r="P191" s="38"/>
      <c r="Q191" s="38"/>
      <c r="R191" s="126">
        <f t="shared" si="36"/>
        <v>0</v>
      </c>
      <c r="S191" s="126"/>
      <c r="T191" s="126"/>
      <c r="U191" s="117"/>
      <c r="V191" s="38"/>
      <c r="W191" s="38"/>
      <c r="X191" s="38"/>
      <c r="Y191" s="38"/>
      <c r="Z191" s="38"/>
      <c r="AA191" s="38"/>
      <c r="AB191" s="25">
        <f t="shared" si="39"/>
        <v>0</v>
      </c>
      <c r="AC191" s="86"/>
      <c r="AD191" s="86"/>
      <c r="AE191" s="87"/>
      <c r="AF191" s="38"/>
      <c r="AG191" s="38"/>
      <c r="AH191" s="38"/>
      <c r="AI191" s="38"/>
      <c r="AJ191" s="38"/>
      <c r="AK191" s="38"/>
      <c r="AL191" s="55">
        <f t="shared" si="37"/>
        <v>0</v>
      </c>
      <c r="AM191" s="55"/>
      <c r="AN191" s="55"/>
      <c r="AO191" s="67"/>
    </row>
    <row r="192" spans="1:41" ht="11.45" customHeight="1" x14ac:dyDescent="0.2">
      <c r="A192" s="66"/>
      <c r="B192" s="38"/>
      <c r="C192" s="38"/>
      <c r="D192" s="38"/>
      <c r="E192" s="38"/>
      <c r="F192" s="38"/>
      <c r="G192" s="38"/>
      <c r="H192" s="25">
        <f t="shared" si="38"/>
        <v>0</v>
      </c>
      <c r="I192" s="86"/>
      <c r="J192" s="86"/>
      <c r="K192" s="87"/>
      <c r="L192" s="38"/>
      <c r="M192" s="38"/>
      <c r="N192" s="38"/>
      <c r="O192" s="38"/>
      <c r="P192" s="38"/>
      <c r="Q192" s="38"/>
      <c r="R192" s="126">
        <f t="shared" si="36"/>
        <v>0</v>
      </c>
      <c r="S192" s="126"/>
      <c r="T192" s="126"/>
      <c r="U192" s="117"/>
      <c r="V192" s="38"/>
      <c r="W192" s="38"/>
      <c r="X192" s="38"/>
      <c r="Y192" s="38"/>
      <c r="Z192" s="38"/>
      <c r="AA192" s="38"/>
      <c r="AB192" s="25">
        <f t="shared" si="39"/>
        <v>0</v>
      </c>
      <c r="AC192" s="86"/>
      <c r="AD192" s="86"/>
      <c r="AE192" s="87"/>
      <c r="AF192" s="38"/>
      <c r="AG192" s="38"/>
      <c r="AH192" s="38"/>
      <c r="AI192" s="38"/>
      <c r="AJ192" s="38"/>
      <c r="AK192" s="38"/>
      <c r="AL192" s="55">
        <f t="shared" si="37"/>
        <v>0</v>
      </c>
      <c r="AM192" s="55"/>
      <c r="AN192" s="55"/>
      <c r="AO192" s="67"/>
    </row>
    <row r="193" spans="1:41" ht="11.45" customHeight="1" x14ac:dyDescent="0.2">
      <c r="A193" s="66"/>
      <c r="B193" s="38"/>
      <c r="C193" s="38"/>
      <c r="D193" s="38"/>
      <c r="E193" s="38"/>
      <c r="F193" s="38"/>
      <c r="G193" s="38"/>
      <c r="H193" s="25">
        <f t="shared" si="38"/>
        <v>0</v>
      </c>
      <c r="I193" s="86"/>
      <c r="J193" s="86"/>
      <c r="K193" s="87"/>
      <c r="L193" s="38"/>
      <c r="M193" s="38"/>
      <c r="N193" s="38"/>
      <c r="O193" s="38"/>
      <c r="P193" s="38"/>
      <c r="Q193" s="38"/>
      <c r="R193" s="126">
        <f t="shared" si="36"/>
        <v>0</v>
      </c>
      <c r="S193" s="126"/>
      <c r="T193" s="126"/>
      <c r="U193" s="117"/>
      <c r="V193" s="38"/>
      <c r="W193" s="38"/>
      <c r="X193" s="38"/>
      <c r="Y193" s="38"/>
      <c r="Z193" s="38"/>
      <c r="AA193" s="38"/>
      <c r="AB193" s="25">
        <f t="shared" si="39"/>
        <v>0</v>
      </c>
      <c r="AC193" s="86"/>
      <c r="AD193" s="86"/>
      <c r="AE193" s="87"/>
      <c r="AF193" s="38"/>
      <c r="AG193" s="38"/>
      <c r="AH193" s="38"/>
      <c r="AI193" s="38"/>
      <c r="AJ193" s="38"/>
      <c r="AK193" s="38"/>
      <c r="AL193" s="55">
        <f t="shared" si="37"/>
        <v>0</v>
      </c>
      <c r="AM193" s="55"/>
      <c r="AN193" s="55"/>
      <c r="AO193" s="67"/>
    </row>
    <row r="194" spans="1:41" ht="11.45" customHeight="1" x14ac:dyDescent="0.2">
      <c r="A194" s="66"/>
      <c r="B194" s="38"/>
      <c r="C194" s="38"/>
      <c r="D194" s="38"/>
      <c r="E194" s="38"/>
      <c r="F194" s="38"/>
      <c r="G194" s="38"/>
      <c r="H194" s="25">
        <f t="shared" si="38"/>
        <v>0</v>
      </c>
      <c r="I194" s="86"/>
      <c r="J194" s="86"/>
      <c r="K194" s="87"/>
      <c r="L194" s="38"/>
      <c r="M194" s="38"/>
      <c r="N194" s="38"/>
      <c r="O194" s="38"/>
      <c r="P194" s="38"/>
      <c r="Q194" s="38"/>
      <c r="R194" s="126">
        <f t="shared" si="36"/>
        <v>0</v>
      </c>
      <c r="S194" s="126"/>
      <c r="T194" s="126"/>
      <c r="U194" s="117"/>
      <c r="V194" s="38"/>
      <c r="W194" s="38"/>
      <c r="X194" s="38"/>
      <c r="Y194" s="38"/>
      <c r="Z194" s="38"/>
      <c r="AA194" s="38"/>
      <c r="AB194" s="25">
        <f t="shared" si="39"/>
        <v>0</v>
      </c>
      <c r="AC194" s="86"/>
      <c r="AD194" s="86"/>
      <c r="AE194" s="87"/>
      <c r="AF194" s="38"/>
      <c r="AG194" s="38"/>
      <c r="AH194" s="38"/>
      <c r="AI194" s="38"/>
      <c r="AJ194" s="38"/>
      <c r="AK194" s="38"/>
      <c r="AL194" s="55">
        <f t="shared" si="37"/>
        <v>0</v>
      </c>
      <c r="AM194" s="55"/>
      <c r="AN194" s="55"/>
      <c r="AO194" s="67"/>
    </row>
    <row r="195" spans="1:41" ht="11.45" customHeight="1" x14ac:dyDescent="0.2">
      <c r="A195" s="66"/>
      <c r="B195" s="38"/>
      <c r="C195" s="38"/>
      <c r="D195" s="38"/>
      <c r="E195" s="38"/>
      <c r="F195" s="38"/>
      <c r="G195" s="38"/>
      <c r="H195" s="25">
        <f t="shared" si="38"/>
        <v>0</v>
      </c>
      <c r="I195" s="86"/>
      <c r="J195" s="86"/>
      <c r="K195" s="87"/>
      <c r="L195" s="38"/>
      <c r="M195" s="38"/>
      <c r="N195" s="38"/>
      <c r="O195" s="38"/>
      <c r="P195" s="38"/>
      <c r="Q195" s="38"/>
      <c r="R195" s="126">
        <f t="shared" si="36"/>
        <v>0</v>
      </c>
      <c r="S195" s="126"/>
      <c r="T195" s="126"/>
      <c r="U195" s="117"/>
      <c r="V195" s="38"/>
      <c r="W195" s="38"/>
      <c r="X195" s="38"/>
      <c r="Y195" s="38"/>
      <c r="Z195" s="38"/>
      <c r="AA195" s="38"/>
      <c r="AB195" s="25">
        <f t="shared" si="39"/>
        <v>0</v>
      </c>
      <c r="AC195" s="86"/>
      <c r="AD195" s="86"/>
      <c r="AE195" s="87"/>
      <c r="AF195" s="38"/>
      <c r="AG195" s="38"/>
      <c r="AH195" s="38"/>
      <c r="AI195" s="38"/>
      <c r="AJ195" s="38"/>
      <c r="AK195" s="38"/>
      <c r="AL195" s="55">
        <f t="shared" si="37"/>
        <v>0</v>
      </c>
      <c r="AM195" s="55"/>
      <c r="AN195" s="55"/>
      <c r="AO195" s="67"/>
    </row>
    <row r="196" spans="1:41" ht="11.45" customHeight="1" x14ac:dyDescent="0.2">
      <c r="A196" s="66"/>
      <c r="B196" s="38"/>
      <c r="C196" s="38"/>
      <c r="D196" s="38"/>
      <c r="E196" s="38"/>
      <c r="F196" s="38"/>
      <c r="G196" s="38"/>
      <c r="H196" s="25">
        <f t="shared" si="38"/>
        <v>0</v>
      </c>
      <c r="I196" s="86"/>
      <c r="J196" s="86"/>
      <c r="K196" s="87"/>
      <c r="L196" s="38"/>
      <c r="M196" s="38"/>
      <c r="N196" s="38"/>
      <c r="O196" s="38"/>
      <c r="P196" s="38"/>
      <c r="Q196" s="38"/>
      <c r="R196" s="126">
        <f t="shared" si="36"/>
        <v>0</v>
      </c>
      <c r="S196" s="126"/>
      <c r="T196" s="126"/>
      <c r="U196" s="117"/>
      <c r="V196" s="38"/>
      <c r="W196" s="38"/>
      <c r="X196" s="38"/>
      <c r="Y196" s="38"/>
      <c r="Z196" s="38"/>
      <c r="AA196" s="38"/>
      <c r="AB196" s="25">
        <f t="shared" si="39"/>
        <v>0</v>
      </c>
      <c r="AC196" s="86"/>
      <c r="AD196" s="86"/>
      <c r="AE196" s="87"/>
      <c r="AF196" s="38"/>
      <c r="AG196" s="38"/>
      <c r="AH196" s="38"/>
      <c r="AI196" s="38"/>
      <c r="AJ196" s="38"/>
      <c r="AK196" s="38"/>
      <c r="AL196" s="55">
        <f t="shared" si="37"/>
        <v>0</v>
      </c>
      <c r="AM196" s="55"/>
      <c r="AN196" s="55"/>
      <c r="AO196" s="67"/>
    </row>
    <row r="197" spans="1:41" ht="11.45" customHeight="1" x14ac:dyDescent="0.2">
      <c r="A197" s="66"/>
      <c r="B197" s="38"/>
      <c r="C197" s="38"/>
      <c r="D197" s="38"/>
      <c r="E197" s="38"/>
      <c r="F197" s="38"/>
      <c r="G197" s="38"/>
      <c r="H197" s="25">
        <f t="shared" si="38"/>
        <v>0</v>
      </c>
      <c r="I197" s="86"/>
      <c r="J197" s="86"/>
      <c r="K197" s="87"/>
      <c r="L197" s="38"/>
      <c r="M197" s="38"/>
      <c r="N197" s="38"/>
      <c r="O197" s="38"/>
      <c r="P197" s="38"/>
      <c r="Q197" s="38"/>
      <c r="R197" s="126">
        <f t="shared" si="36"/>
        <v>0</v>
      </c>
      <c r="S197" s="126"/>
      <c r="T197" s="126"/>
      <c r="U197" s="117"/>
      <c r="V197" s="38"/>
      <c r="W197" s="38"/>
      <c r="X197" s="38"/>
      <c r="Y197" s="38"/>
      <c r="Z197" s="38"/>
      <c r="AA197" s="38"/>
      <c r="AB197" s="25">
        <f t="shared" si="39"/>
        <v>0</v>
      </c>
      <c r="AC197" s="86"/>
      <c r="AD197" s="86"/>
      <c r="AE197" s="87"/>
      <c r="AF197" s="38"/>
      <c r="AG197" s="38"/>
      <c r="AH197" s="38"/>
      <c r="AI197" s="38"/>
      <c r="AJ197" s="38"/>
      <c r="AK197" s="38"/>
      <c r="AL197" s="55">
        <f t="shared" si="37"/>
        <v>0</v>
      </c>
      <c r="AM197" s="55"/>
      <c r="AN197" s="55"/>
      <c r="AO197" s="67"/>
    </row>
    <row r="198" spans="1:41" ht="11.45" customHeight="1" x14ac:dyDescent="0.2">
      <c r="A198" s="66"/>
      <c r="B198" s="38"/>
      <c r="C198" s="38"/>
      <c r="D198" s="38"/>
      <c r="E198" s="38"/>
      <c r="F198" s="38"/>
      <c r="G198" s="38"/>
      <c r="H198" s="25">
        <f t="shared" si="38"/>
        <v>0</v>
      </c>
      <c r="I198" s="88"/>
      <c r="J198" s="88"/>
      <c r="K198" s="89"/>
      <c r="L198" s="38"/>
      <c r="M198" s="38"/>
      <c r="N198" s="38"/>
      <c r="O198" s="38"/>
      <c r="P198" s="38"/>
      <c r="Q198" s="38"/>
      <c r="R198" s="126">
        <f t="shared" si="36"/>
        <v>0</v>
      </c>
      <c r="S198" s="126"/>
      <c r="T198" s="126"/>
      <c r="U198" s="117"/>
      <c r="V198" s="38"/>
      <c r="W198" s="38"/>
      <c r="X198" s="38"/>
      <c r="Y198" s="38"/>
      <c r="Z198" s="38"/>
      <c r="AA198" s="38"/>
      <c r="AB198" s="25">
        <f t="shared" si="39"/>
        <v>0</v>
      </c>
      <c r="AC198" s="88"/>
      <c r="AD198" s="88"/>
      <c r="AE198" s="89"/>
      <c r="AF198" s="38"/>
      <c r="AG198" s="38"/>
      <c r="AH198" s="38"/>
      <c r="AI198" s="38"/>
      <c r="AJ198" s="38"/>
      <c r="AK198" s="38"/>
      <c r="AL198" s="55">
        <f t="shared" si="37"/>
        <v>0</v>
      </c>
      <c r="AM198" s="55"/>
      <c r="AN198" s="55"/>
      <c r="AO198" s="67"/>
    </row>
    <row r="199" spans="1:41" ht="11.45" customHeight="1" x14ac:dyDescent="0.2">
      <c r="A199" s="66"/>
      <c r="B199" s="97" t="s">
        <v>63</v>
      </c>
      <c r="C199" s="97"/>
      <c r="D199" s="97"/>
      <c r="E199" s="97"/>
      <c r="F199" s="97"/>
      <c r="G199" s="97"/>
      <c r="H199" s="97"/>
      <c r="I199" s="39">
        <f>INT(SUM(H189:H198,R189:T198,)/30)</f>
        <v>0</v>
      </c>
      <c r="J199" s="40"/>
      <c r="K199" s="41"/>
      <c r="L199" s="97" t="s">
        <v>3</v>
      </c>
      <c r="M199" s="97"/>
      <c r="N199" s="92">
        <f>I199*0.05</f>
        <v>0</v>
      </c>
      <c r="O199" s="92"/>
      <c r="P199" s="92"/>
      <c r="Q199" s="92"/>
      <c r="R199" s="98"/>
      <c r="S199" s="99"/>
      <c r="T199" s="100"/>
      <c r="U199" s="117"/>
      <c r="V199" s="97" t="s">
        <v>65</v>
      </c>
      <c r="W199" s="97"/>
      <c r="X199" s="97"/>
      <c r="Y199" s="97"/>
      <c r="Z199" s="97"/>
      <c r="AA199" s="97"/>
      <c r="AB199" s="97"/>
      <c r="AC199" s="39">
        <f>INT(SUM(AB189:AB198,AL189:AN198,)/30)</f>
        <v>0</v>
      </c>
      <c r="AD199" s="40"/>
      <c r="AE199" s="41"/>
      <c r="AF199" s="97" t="s">
        <v>3</v>
      </c>
      <c r="AG199" s="97"/>
      <c r="AH199" s="92">
        <f>AC199*0.05</f>
        <v>0</v>
      </c>
      <c r="AI199" s="92"/>
      <c r="AJ199" s="92"/>
      <c r="AK199" s="92"/>
      <c r="AL199" s="98"/>
      <c r="AM199" s="99"/>
      <c r="AN199" s="100"/>
      <c r="AO199" s="67"/>
    </row>
    <row r="200" spans="1:41" ht="11.45" customHeight="1" x14ac:dyDescent="0.2">
      <c r="A200" s="66"/>
      <c r="B200" s="97" t="s">
        <v>64</v>
      </c>
      <c r="C200" s="97"/>
      <c r="D200" s="97"/>
      <c r="E200" s="97"/>
      <c r="F200" s="97"/>
      <c r="G200" s="97"/>
      <c r="H200" s="97"/>
      <c r="I200" s="39">
        <f>SUM(H189:H198,R189:T198)-I199*30</f>
        <v>0</v>
      </c>
      <c r="J200" s="40"/>
      <c r="K200" s="41"/>
      <c r="L200" s="90" t="s">
        <v>3</v>
      </c>
      <c r="M200" s="91"/>
      <c r="N200" s="92">
        <f>IF(I200&gt;15,0.05,0)</f>
        <v>0</v>
      </c>
      <c r="O200" s="92"/>
      <c r="P200" s="92"/>
      <c r="Q200" s="92"/>
      <c r="R200" s="101"/>
      <c r="S200" s="102"/>
      <c r="T200" s="103"/>
      <c r="U200" s="117"/>
      <c r="V200" s="97" t="s">
        <v>66</v>
      </c>
      <c r="W200" s="97"/>
      <c r="X200" s="97"/>
      <c r="Y200" s="97"/>
      <c r="Z200" s="97"/>
      <c r="AA200" s="97"/>
      <c r="AB200" s="97"/>
      <c r="AC200" s="39">
        <f>SUM(AB189:AB198,AL189:AN198)-AC199*30</f>
        <v>0</v>
      </c>
      <c r="AD200" s="40"/>
      <c r="AE200" s="41"/>
      <c r="AF200" s="90" t="s">
        <v>3</v>
      </c>
      <c r="AG200" s="91"/>
      <c r="AH200" s="92">
        <f>IF(AC200&gt;15,0.05,0)</f>
        <v>0</v>
      </c>
      <c r="AI200" s="92"/>
      <c r="AJ200" s="92"/>
      <c r="AK200" s="92"/>
      <c r="AL200" s="101"/>
      <c r="AM200" s="102"/>
      <c r="AN200" s="103"/>
      <c r="AO200" s="67"/>
    </row>
    <row r="201" spans="1:41" ht="11.45" customHeight="1" x14ac:dyDescent="0.2">
      <c r="A201" s="66"/>
      <c r="B201" s="112" t="s">
        <v>69</v>
      </c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4"/>
      <c r="N201" s="121">
        <f>SUM(N199:O200)</f>
        <v>0</v>
      </c>
      <c r="O201" s="121"/>
      <c r="P201" s="121"/>
      <c r="Q201" s="121"/>
      <c r="R201" s="104"/>
      <c r="S201" s="105"/>
      <c r="T201" s="106"/>
      <c r="U201" s="117"/>
      <c r="V201" s="112" t="s">
        <v>70</v>
      </c>
      <c r="W201" s="113"/>
      <c r="X201" s="113"/>
      <c r="Y201" s="113"/>
      <c r="Z201" s="113"/>
      <c r="AA201" s="113"/>
      <c r="AB201" s="113"/>
      <c r="AC201" s="113"/>
      <c r="AD201" s="113"/>
      <c r="AE201" s="113"/>
      <c r="AF201" s="113"/>
      <c r="AG201" s="114"/>
      <c r="AH201" s="121">
        <f>SUM(AH199:AI200)</f>
        <v>0</v>
      </c>
      <c r="AI201" s="121"/>
      <c r="AJ201" s="121"/>
      <c r="AK201" s="121"/>
      <c r="AL201" s="104"/>
      <c r="AM201" s="105"/>
      <c r="AN201" s="106"/>
      <c r="AO201" s="67"/>
    </row>
    <row r="202" spans="1:41" ht="11.45" customHeight="1" thickBot="1" x14ac:dyDescent="0.25">
      <c r="A202" s="66"/>
      <c r="B202" s="156"/>
      <c r="C202" s="156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  <c r="Q202" s="156"/>
      <c r="R202" s="156"/>
      <c r="S202" s="156"/>
      <c r="T202" s="156"/>
      <c r="U202" s="156"/>
      <c r="V202" s="156"/>
      <c r="W202" s="156"/>
      <c r="X202" s="156"/>
      <c r="Y202" s="156"/>
      <c r="Z202" s="156"/>
      <c r="AA202" s="156"/>
      <c r="AB202" s="156"/>
      <c r="AC202" s="156"/>
      <c r="AD202" s="156"/>
      <c r="AE202" s="156"/>
      <c r="AF202" s="156"/>
      <c r="AG202" s="156"/>
      <c r="AH202" s="156"/>
      <c r="AI202" s="156"/>
      <c r="AJ202" s="156"/>
      <c r="AK202" s="156"/>
      <c r="AL202" s="156"/>
      <c r="AM202" s="156"/>
      <c r="AN202" s="156"/>
      <c r="AO202" s="67"/>
    </row>
    <row r="203" spans="1:41" ht="13.5" thickBot="1" x14ac:dyDescent="0.25">
      <c r="A203" s="57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/>
      <c r="AM203" s="58"/>
      <c r="AN203" s="58"/>
      <c r="AO203" s="59"/>
    </row>
    <row r="204" spans="1:41" ht="21.6" customHeight="1" x14ac:dyDescent="0.2">
      <c r="A204" s="57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 s="58"/>
      <c r="AL204" s="58"/>
      <c r="AM204" s="58"/>
      <c r="AN204" s="58"/>
      <c r="AO204" s="59"/>
    </row>
    <row r="205" spans="1:41" ht="13.15" customHeight="1" x14ac:dyDescent="0.2">
      <c r="A205" s="60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  <c r="AL205" s="61"/>
      <c r="AM205" s="61"/>
      <c r="AN205" s="61"/>
      <c r="AO205" s="62"/>
    </row>
    <row r="206" spans="1:41" ht="13.15" customHeight="1" x14ac:dyDescent="0.2">
      <c r="A206" s="60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  <c r="AK206" s="61"/>
      <c r="AL206" s="61"/>
      <c r="AM206" s="61"/>
      <c r="AN206" s="61"/>
      <c r="AO206" s="62"/>
    </row>
    <row r="207" spans="1:41" ht="13.15" customHeight="1" x14ac:dyDescent="0.2">
      <c r="A207" s="60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  <c r="AK207" s="61"/>
      <c r="AL207" s="61"/>
      <c r="AM207" s="61"/>
      <c r="AN207" s="61"/>
      <c r="AO207" s="62"/>
    </row>
    <row r="208" spans="1:41" ht="13.15" customHeight="1" thickBot="1" x14ac:dyDescent="0.25">
      <c r="A208" s="63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5"/>
    </row>
    <row r="209" spans="1:41" ht="13.15" customHeight="1" x14ac:dyDescent="0.2">
      <c r="A209" s="22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4"/>
    </row>
    <row r="210" spans="1:41" ht="13.15" customHeight="1" thickBot="1" x14ac:dyDescent="0.25">
      <c r="A210" s="22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4"/>
    </row>
    <row r="211" spans="1:41" ht="18.75" thickBot="1" x14ac:dyDescent="0.25">
      <c r="A211" s="157" t="s">
        <v>91</v>
      </c>
      <c r="B211" s="158"/>
      <c r="C211" s="158"/>
      <c r="D211" s="158"/>
      <c r="E211" s="158"/>
      <c r="F211" s="158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  <c r="AD211" s="158"/>
      <c r="AE211" s="158"/>
      <c r="AF211" s="158"/>
      <c r="AG211" s="158"/>
      <c r="AH211" s="158"/>
      <c r="AI211" s="158"/>
      <c r="AJ211" s="158"/>
      <c r="AK211" s="158"/>
      <c r="AL211" s="158"/>
      <c r="AM211" s="158"/>
      <c r="AN211" s="158"/>
      <c r="AO211" s="159"/>
    </row>
    <row r="212" spans="1:41" ht="13.5" thickBot="1" x14ac:dyDescent="0.25">
      <c r="A212" s="15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O212" s="16"/>
    </row>
    <row r="213" spans="1:41" ht="18.75" thickBot="1" x14ac:dyDescent="0.25">
      <c r="A213" s="15"/>
      <c r="B213" s="7"/>
      <c r="C213" s="7"/>
      <c r="D213" s="157" t="s">
        <v>46</v>
      </c>
      <c r="E213" s="158"/>
      <c r="F213" s="158"/>
      <c r="G213" s="158"/>
      <c r="H213" s="158"/>
      <c r="I213" s="158"/>
      <c r="J213" s="158"/>
      <c r="K213" s="158"/>
      <c r="L213" s="159"/>
      <c r="M213" s="160">
        <f>L14</f>
        <v>0</v>
      </c>
      <c r="N213" s="161"/>
      <c r="O213" s="161"/>
      <c r="P213" s="161"/>
      <c r="Q213" s="161"/>
      <c r="R213" s="161"/>
      <c r="S213" s="161"/>
      <c r="T213" s="161"/>
      <c r="U213" s="161"/>
      <c r="V213" s="161"/>
      <c r="W213" s="161"/>
      <c r="X213" s="161"/>
      <c r="Y213" s="161"/>
      <c r="Z213" s="161"/>
      <c r="AA213" s="161"/>
      <c r="AB213" s="161"/>
      <c r="AC213" s="161"/>
      <c r="AD213" s="161"/>
      <c r="AE213" s="161"/>
      <c r="AF213" s="161"/>
      <c r="AG213" s="161"/>
      <c r="AH213" s="161"/>
      <c r="AI213" s="161"/>
      <c r="AJ213" s="161"/>
      <c r="AK213" s="161"/>
      <c r="AL213" s="162"/>
      <c r="AO213" s="16"/>
    </row>
    <row r="214" spans="1:41" ht="13.5" thickBot="1" x14ac:dyDescent="0.25">
      <c r="A214" s="15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O214" s="16"/>
    </row>
    <row r="215" spans="1:41" ht="23.25" x14ac:dyDescent="0.2">
      <c r="A215" s="15"/>
      <c r="B215" s="7"/>
      <c r="C215" s="7"/>
      <c r="D215" s="7"/>
      <c r="E215" s="7"/>
      <c r="F215" s="7"/>
      <c r="G215" s="7"/>
      <c r="H215" s="7"/>
      <c r="I215" s="7"/>
      <c r="J215" s="153" t="s">
        <v>6</v>
      </c>
      <c r="K215" s="154"/>
      <c r="L215" s="154"/>
      <c r="M215" s="154"/>
      <c r="N215" s="154"/>
      <c r="O215" s="154"/>
      <c r="P215" s="154"/>
      <c r="Q215" s="154"/>
      <c r="R215" s="154"/>
      <c r="S215" s="154"/>
      <c r="T215" s="154"/>
      <c r="U215" s="154"/>
      <c r="V215" s="154"/>
      <c r="W215" s="154"/>
      <c r="X215" s="154"/>
      <c r="Y215" s="154"/>
      <c r="Z215" s="154"/>
      <c r="AA215" s="154"/>
      <c r="AB215" s="154"/>
      <c r="AC215" s="155"/>
      <c r="AD215" s="7"/>
      <c r="AE215" s="7"/>
      <c r="AF215" s="7"/>
      <c r="AG215" s="7"/>
      <c r="AH215" s="7"/>
      <c r="AI215" s="7"/>
      <c r="AJ215" s="7"/>
      <c r="AK215" s="7"/>
      <c r="AL215" s="7"/>
      <c r="AO215" s="16"/>
    </row>
    <row r="216" spans="1:41" ht="15.75" x14ac:dyDescent="0.2">
      <c r="A216" s="15"/>
      <c r="B216" s="7"/>
      <c r="C216" s="7"/>
      <c r="D216" s="7"/>
      <c r="E216" s="7"/>
      <c r="F216" s="7"/>
      <c r="G216" s="7"/>
      <c r="H216" s="7"/>
      <c r="I216" s="7"/>
      <c r="J216" s="149" t="s">
        <v>113</v>
      </c>
      <c r="K216" s="150"/>
      <c r="L216" s="150"/>
      <c r="M216" s="150"/>
      <c r="N216" s="150"/>
      <c r="O216" s="150"/>
      <c r="P216" s="150"/>
      <c r="Q216" s="150"/>
      <c r="R216" s="150"/>
      <c r="S216" s="150"/>
      <c r="T216" s="150"/>
      <c r="U216" s="150"/>
      <c r="V216" s="150"/>
      <c r="W216" s="150"/>
      <c r="X216" s="150"/>
      <c r="Y216" s="150"/>
      <c r="Z216" s="150"/>
      <c r="AA216" s="151">
        <f>Z16</f>
        <v>0</v>
      </c>
      <c r="AB216" s="151"/>
      <c r="AC216" s="152"/>
      <c r="AD216" s="7"/>
      <c r="AE216" s="7"/>
      <c r="AF216" s="7"/>
      <c r="AG216" s="7"/>
      <c r="AH216" s="7"/>
      <c r="AI216" s="7"/>
      <c r="AJ216" s="7"/>
      <c r="AK216" s="7"/>
      <c r="AL216" s="7"/>
      <c r="AO216" s="16"/>
    </row>
    <row r="217" spans="1:41" x14ac:dyDescent="0.2">
      <c r="A217" s="15"/>
      <c r="B217" s="7"/>
      <c r="C217" s="7"/>
      <c r="D217" s="7"/>
      <c r="E217" s="7"/>
      <c r="F217" s="7"/>
      <c r="G217" s="7"/>
      <c r="H217" s="7"/>
      <c r="I217" s="7"/>
      <c r="J217" s="134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  <c r="Z217" s="135"/>
      <c r="AA217" s="135"/>
      <c r="AB217" s="135"/>
      <c r="AC217" s="136"/>
      <c r="AD217" s="7"/>
      <c r="AE217" s="7"/>
      <c r="AF217" s="7"/>
      <c r="AG217" s="7"/>
      <c r="AH217" s="7"/>
      <c r="AI217" s="7"/>
      <c r="AJ217" s="7"/>
      <c r="AK217" s="7"/>
      <c r="AL217" s="7"/>
      <c r="AO217" s="16"/>
    </row>
    <row r="218" spans="1:41" ht="15.75" x14ac:dyDescent="0.2">
      <c r="A218" s="15"/>
      <c r="B218" s="7"/>
      <c r="C218" s="7"/>
      <c r="D218" s="7"/>
      <c r="E218" s="7"/>
      <c r="F218" s="7"/>
      <c r="G218" s="7"/>
      <c r="H218" s="7"/>
      <c r="I218" s="7"/>
      <c r="J218" s="149" t="s">
        <v>54</v>
      </c>
      <c r="K218" s="150"/>
      <c r="L218" s="150"/>
      <c r="M218" s="150"/>
      <c r="N218" s="150"/>
      <c r="O218" s="150"/>
      <c r="P218" s="150"/>
      <c r="Q218" s="150"/>
      <c r="R218" s="150"/>
      <c r="S218" s="150"/>
      <c r="T218" s="150"/>
      <c r="U218" s="150"/>
      <c r="V218" s="150"/>
      <c r="W218" s="150"/>
      <c r="X218" s="150"/>
      <c r="Y218" s="150"/>
      <c r="Z218" s="150"/>
      <c r="AA218" s="151">
        <f>AL25</f>
        <v>0</v>
      </c>
      <c r="AB218" s="151"/>
      <c r="AC218" s="152"/>
      <c r="AD218" s="7"/>
      <c r="AE218" s="7"/>
      <c r="AF218" s="7"/>
      <c r="AG218" s="7"/>
      <c r="AH218" s="7"/>
      <c r="AI218" s="7"/>
      <c r="AJ218" s="7"/>
      <c r="AK218" s="7"/>
      <c r="AL218" s="7"/>
      <c r="AO218" s="16"/>
    </row>
    <row r="219" spans="1:41" x14ac:dyDescent="0.2">
      <c r="A219" s="15"/>
      <c r="B219" s="7"/>
      <c r="C219" s="7"/>
      <c r="D219" s="7"/>
      <c r="E219" s="7"/>
      <c r="F219" s="7"/>
      <c r="G219" s="7"/>
      <c r="H219" s="7"/>
      <c r="I219" s="7"/>
      <c r="J219" s="134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  <c r="Z219" s="135"/>
      <c r="AA219" s="135"/>
      <c r="AB219" s="135"/>
      <c r="AC219" s="136"/>
      <c r="AD219" s="7"/>
      <c r="AE219" s="7"/>
      <c r="AF219" s="7"/>
      <c r="AG219" s="7"/>
      <c r="AH219" s="7"/>
      <c r="AI219" s="7"/>
      <c r="AJ219" s="7"/>
      <c r="AK219" s="7"/>
      <c r="AL219" s="7"/>
      <c r="AO219" s="16"/>
    </row>
    <row r="220" spans="1:41" ht="13.15" customHeight="1" x14ac:dyDescent="0.2">
      <c r="A220" s="15"/>
      <c r="B220" s="7"/>
      <c r="C220" s="7"/>
      <c r="D220" s="7"/>
      <c r="E220" s="7"/>
      <c r="F220" s="7"/>
      <c r="G220" s="7"/>
      <c r="H220" s="7"/>
      <c r="I220" s="7"/>
      <c r="J220" s="145" t="s">
        <v>87</v>
      </c>
      <c r="K220" s="146"/>
      <c r="L220" s="146"/>
      <c r="M220" s="146"/>
      <c r="N220" s="146"/>
      <c r="O220" s="146"/>
      <c r="P220" s="146"/>
      <c r="Q220" s="146"/>
      <c r="R220" s="146"/>
      <c r="S220" s="146"/>
      <c r="T220" s="146"/>
      <c r="U220" s="146"/>
      <c r="V220" s="146"/>
      <c r="W220" s="146"/>
      <c r="X220" s="146"/>
      <c r="Y220" s="146"/>
      <c r="Z220" s="146"/>
      <c r="AA220" s="147">
        <f>SUM(N45,AH45,N61,AH61)</f>
        <v>0</v>
      </c>
      <c r="AB220" s="147"/>
      <c r="AC220" s="148"/>
      <c r="AD220" s="7"/>
      <c r="AE220" s="7"/>
      <c r="AF220" s="7"/>
      <c r="AG220" s="7"/>
      <c r="AH220" s="7"/>
      <c r="AI220" s="7"/>
      <c r="AJ220" s="7"/>
      <c r="AK220" s="7"/>
      <c r="AL220" s="7"/>
      <c r="AO220" s="16"/>
    </row>
    <row r="221" spans="1:41" ht="13.9" customHeight="1" x14ac:dyDescent="0.2">
      <c r="A221" s="15"/>
      <c r="B221" s="7"/>
      <c r="C221" s="7"/>
      <c r="D221" s="7"/>
      <c r="E221" s="7"/>
      <c r="F221" s="7"/>
      <c r="G221" s="7"/>
      <c r="H221" s="7"/>
      <c r="I221" s="7"/>
      <c r="J221" s="145" t="s">
        <v>77</v>
      </c>
      <c r="K221" s="146"/>
      <c r="L221" s="146"/>
      <c r="M221" s="146"/>
      <c r="N221" s="146"/>
      <c r="O221" s="146"/>
      <c r="P221" s="146"/>
      <c r="Q221" s="146"/>
      <c r="R221" s="146"/>
      <c r="S221" s="146"/>
      <c r="T221" s="146"/>
      <c r="U221" s="146"/>
      <c r="V221" s="146"/>
      <c r="W221" s="146"/>
      <c r="X221" s="146"/>
      <c r="Y221" s="146"/>
      <c r="Z221" s="146"/>
      <c r="AA221" s="147">
        <f>SUM(N80,AH80,N96,AH96)</f>
        <v>0</v>
      </c>
      <c r="AB221" s="147"/>
      <c r="AC221" s="148"/>
      <c r="AD221" s="7"/>
      <c r="AE221" s="7"/>
      <c r="AF221" s="7"/>
      <c r="AG221" s="7"/>
      <c r="AH221" s="7"/>
      <c r="AI221" s="7"/>
      <c r="AJ221" s="7"/>
      <c r="AK221" s="7"/>
      <c r="AL221" s="7"/>
      <c r="AO221" s="16"/>
    </row>
    <row r="222" spans="1:41" x14ac:dyDescent="0.2">
      <c r="A222" s="15"/>
      <c r="B222" s="7"/>
      <c r="C222" s="7"/>
      <c r="D222" s="7"/>
      <c r="E222" s="7"/>
      <c r="F222" s="7"/>
      <c r="G222" s="7"/>
      <c r="H222" s="7"/>
      <c r="I222" s="7"/>
      <c r="J222" s="145" t="s">
        <v>78</v>
      </c>
      <c r="K222" s="146"/>
      <c r="L222" s="146"/>
      <c r="M222" s="146"/>
      <c r="N222" s="146"/>
      <c r="O222" s="146"/>
      <c r="P222" s="146"/>
      <c r="Q222" s="146"/>
      <c r="R222" s="146"/>
      <c r="S222" s="146"/>
      <c r="T222" s="146"/>
      <c r="U222" s="146"/>
      <c r="V222" s="146"/>
      <c r="W222" s="146"/>
      <c r="X222" s="146"/>
      <c r="Y222" s="146"/>
      <c r="Z222" s="146"/>
      <c r="AA222" s="147">
        <f>SUM(N115,AH115,N131,AH131)</f>
        <v>0</v>
      </c>
      <c r="AB222" s="147"/>
      <c r="AC222" s="148"/>
      <c r="AD222" s="7"/>
      <c r="AE222" s="7"/>
      <c r="AF222" s="7"/>
      <c r="AG222" s="7"/>
      <c r="AH222" s="7"/>
      <c r="AI222" s="7"/>
      <c r="AJ222" s="7"/>
      <c r="AK222" s="7"/>
      <c r="AL222" s="7"/>
      <c r="AO222" s="16"/>
    </row>
    <row r="223" spans="1:41" x14ac:dyDescent="0.2">
      <c r="A223" s="15"/>
      <c r="B223" s="7"/>
      <c r="C223" s="7"/>
      <c r="D223" s="7"/>
      <c r="E223" s="7"/>
      <c r="F223" s="7"/>
      <c r="G223" s="7"/>
      <c r="H223" s="7"/>
      <c r="I223" s="7"/>
      <c r="J223" s="145" t="s">
        <v>79</v>
      </c>
      <c r="K223" s="146"/>
      <c r="L223" s="146"/>
      <c r="M223" s="146"/>
      <c r="N223" s="146"/>
      <c r="O223" s="146"/>
      <c r="P223" s="146"/>
      <c r="Q223" s="146"/>
      <c r="R223" s="146"/>
      <c r="S223" s="146"/>
      <c r="T223" s="146"/>
      <c r="U223" s="146"/>
      <c r="V223" s="146"/>
      <c r="W223" s="146"/>
      <c r="X223" s="146"/>
      <c r="Y223" s="146"/>
      <c r="Z223" s="146"/>
      <c r="AA223" s="147">
        <f>SUM(N150,AH150,N166,AH166)</f>
        <v>0</v>
      </c>
      <c r="AB223" s="147"/>
      <c r="AC223" s="148"/>
      <c r="AD223" s="7"/>
      <c r="AE223" s="7"/>
      <c r="AF223" s="7"/>
      <c r="AG223" s="7"/>
      <c r="AH223" s="7"/>
      <c r="AI223" s="7"/>
      <c r="AJ223" s="7"/>
      <c r="AK223" s="7"/>
      <c r="AL223" s="7"/>
      <c r="AO223" s="16"/>
    </row>
    <row r="224" spans="1:41" x14ac:dyDescent="0.2">
      <c r="A224" s="15"/>
      <c r="B224" s="7"/>
      <c r="C224" s="7"/>
      <c r="D224" s="7"/>
      <c r="E224" s="7"/>
      <c r="F224" s="7"/>
      <c r="G224" s="7"/>
      <c r="H224" s="7"/>
      <c r="I224" s="7"/>
      <c r="J224" s="145" t="s">
        <v>80</v>
      </c>
      <c r="K224" s="146"/>
      <c r="L224" s="146"/>
      <c r="M224" s="146"/>
      <c r="N224" s="146"/>
      <c r="O224" s="146"/>
      <c r="P224" s="146"/>
      <c r="Q224" s="146"/>
      <c r="R224" s="146"/>
      <c r="S224" s="146"/>
      <c r="T224" s="146"/>
      <c r="U224" s="146"/>
      <c r="V224" s="146"/>
      <c r="W224" s="146"/>
      <c r="X224" s="146"/>
      <c r="Y224" s="146"/>
      <c r="Z224" s="146"/>
      <c r="AA224" s="147">
        <f>SUM(N185,AH185,N201,AH201)</f>
        <v>0</v>
      </c>
      <c r="AB224" s="147"/>
      <c r="AC224" s="148"/>
      <c r="AD224" s="7"/>
      <c r="AE224" s="7"/>
      <c r="AF224" s="7"/>
      <c r="AG224" s="7"/>
      <c r="AH224" s="7"/>
      <c r="AI224" s="7"/>
      <c r="AJ224" s="7"/>
      <c r="AK224" s="7"/>
      <c r="AL224" s="7"/>
      <c r="AO224" s="16"/>
    </row>
    <row r="225" spans="1:41" ht="15.75" x14ac:dyDescent="0.2">
      <c r="A225" s="15"/>
      <c r="B225" s="7"/>
      <c r="C225" s="7"/>
      <c r="D225" s="7"/>
      <c r="E225" s="7"/>
      <c r="F225" s="7"/>
      <c r="G225" s="7"/>
      <c r="H225" s="7"/>
      <c r="I225" s="7"/>
      <c r="J225" s="149" t="s">
        <v>7</v>
      </c>
      <c r="K225" s="150"/>
      <c r="L225" s="150"/>
      <c r="M225" s="150"/>
      <c r="N225" s="150"/>
      <c r="O225" s="150"/>
      <c r="P225" s="150"/>
      <c r="Q225" s="150"/>
      <c r="R225" s="150"/>
      <c r="S225" s="150"/>
      <c r="T225" s="150"/>
      <c r="U225" s="150"/>
      <c r="V225" s="150"/>
      <c r="W225" s="150"/>
      <c r="X225" s="150"/>
      <c r="Y225" s="150"/>
      <c r="Z225" s="150"/>
      <c r="AA225" s="151">
        <f>SUM(AA220:AC224)</f>
        <v>0</v>
      </c>
      <c r="AB225" s="151"/>
      <c r="AC225" s="152"/>
      <c r="AD225" s="7"/>
      <c r="AE225" s="7"/>
      <c r="AF225" s="7"/>
      <c r="AG225" s="7"/>
      <c r="AH225" s="7"/>
      <c r="AI225" s="7"/>
      <c r="AJ225" s="7"/>
      <c r="AK225" s="7"/>
      <c r="AL225" s="7"/>
      <c r="AO225" s="16"/>
    </row>
    <row r="226" spans="1:41" x14ac:dyDescent="0.2">
      <c r="A226" s="15"/>
      <c r="B226" s="7"/>
      <c r="C226" s="7"/>
      <c r="D226" s="7"/>
      <c r="E226" s="7"/>
      <c r="F226" s="7"/>
      <c r="G226" s="7"/>
      <c r="H226" s="7"/>
      <c r="I226" s="7"/>
      <c r="J226" s="134"/>
      <c r="K226" s="135"/>
      <c r="L226" s="135"/>
      <c r="M226" s="135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  <c r="Z226" s="135"/>
      <c r="AA226" s="135"/>
      <c r="AB226" s="135"/>
      <c r="AC226" s="136"/>
      <c r="AD226" s="7"/>
      <c r="AE226" s="7"/>
      <c r="AF226" s="7"/>
      <c r="AG226" s="7"/>
      <c r="AH226" s="7"/>
      <c r="AI226" s="7"/>
      <c r="AJ226" s="7"/>
      <c r="AK226" s="7"/>
      <c r="AL226" s="7"/>
      <c r="AO226" s="16"/>
    </row>
    <row r="227" spans="1:41" x14ac:dyDescent="0.2">
      <c r="A227" s="15"/>
      <c r="B227" s="7"/>
      <c r="C227" s="7"/>
      <c r="D227" s="7"/>
      <c r="E227" s="7"/>
      <c r="F227" s="7"/>
      <c r="G227" s="7"/>
      <c r="H227" s="7"/>
      <c r="I227" s="7"/>
      <c r="J227" s="137" t="s">
        <v>8</v>
      </c>
      <c r="K227" s="138"/>
      <c r="L227" s="138"/>
      <c r="M227" s="138"/>
      <c r="N227" s="138"/>
      <c r="O227" s="138"/>
      <c r="P227" s="138"/>
      <c r="Q227" s="138"/>
      <c r="R227" s="138"/>
      <c r="S227" s="138"/>
      <c r="T227" s="138"/>
      <c r="U227" s="138"/>
      <c r="V227" s="138"/>
      <c r="W227" s="138"/>
      <c r="X227" s="138"/>
      <c r="Y227" s="138"/>
      <c r="Z227" s="138"/>
      <c r="AA227" s="141">
        <f>SUM(AA216,AA218,AA225,)</f>
        <v>0</v>
      </c>
      <c r="AB227" s="141"/>
      <c r="AC227" s="142"/>
      <c r="AD227" s="7"/>
      <c r="AE227" s="7"/>
      <c r="AF227" s="7"/>
      <c r="AG227" s="7"/>
      <c r="AH227" s="7"/>
      <c r="AI227" s="7"/>
      <c r="AJ227" s="7"/>
      <c r="AK227" s="7"/>
      <c r="AL227" s="7"/>
      <c r="AO227" s="16"/>
    </row>
    <row r="228" spans="1:41" ht="13.15" customHeight="1" thickBot="1" x14ac:dyDescent="0.25">
      <c r="A228" s="15"/>
      <c r="B228" s="7"/>
      <c r="C228" s="7"/>
      <c r="D228" s="7"/>
      <c r="E228" s="7"/>
      <c r="F228" s="7"/>
      <c r="G228" s="7"/>
      <c r="H228" s="7"/>
      <c r="I228" s="7"/>
      <c r="J228" s="139"/>
      <c r="K228" s="140"/>
      <c r="L228" s="140"/>
      <c r="M228" s="140"/>
      <c r="N228" s="140"/>
      <c r="O228" s="140"/>
      <c r="P228" s="140"/>
      <c r="Q228" s="140"/>
      <c r="R228" s="140"/>
      <c r="S228" s="140"/>
      <c r="T228" s="140"/>
      <c r="U228" s="140"/>
      <c r="V228" s="140"/>
      <c r="W228" s="140"/>
      <c r="X228" s="140"/>
      <c r="Y228" s="140"/>
      <c r="Z228" s="140"/>
      <c r="AA228" s="143"/>
      <c r="AB228" s="143"/>
      <c r="AC228" s="144"/>
      <c r="AD228" s="7"/>
      <c r="AE228" s="7"/>
      <c r="AF228" s="7"/>
      <c r="AG228" s="7"/>
      <c r="AH228" s="7"/>
      <c r="AI228" s="7"/>
      <c r="AJ228" s="7"/>
      <c r="AK228" s="7"/>
      <c r="AL228" s="7"/>
      <c r="AO228" s="16"/>
    </row>
    <row r="229" spans="1:41" ht="13.15" customHeight="1" x14ac:dyDescent="0.2">
      <c r="A229" s="15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12"/>
      <c r="S229" s="12"/>
      <c r="T229" s="12"/>
      <c r="U229" s="12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O229" s="16"/>
    </row>
    <row r="230" spans="1:41" ht="13.9" customHeight="1" thickBot="1" x14ac:dyDescent="0.25">
      <c r="A230" s="20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21"/>
      <c r="S230" s="21"/>
      <c r="T230" s="21"/>
      <c r="U230" s="21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34"/>
      <c r="AJ230" s="34" t="s">
        <v>132</v>
      </c>
      <c r="AK230" s="35" t="s">
        <v>133</v>
      </c>
      <c r="AL230" s="17"/>
      <c r="AM230" s="17"/>
      <c r="AN230" s="17"/>
      <c r="AO230" s="18"/>
    </row>
  </sheetData>
  <sheetProtection algorithmName="SHA-512" hashValue="ubeeKYPFPdbSSYYJIMf5C5bm/goUxCkki4Fpd9Gw34IgxpxE8CqncOALy+iuyNGPzdf5KRd5pSOXBnz/c0g4fA==" saltValue="KxR3AEVt3ZjlcG2FGc9x1Q==" spinCount="100000" sheet="1" objects="1" scenarios="1" selectLockedCells="1"/>
  <mergeCells count="1480">
    <mergeCell ref="X23:AJ23"/>
    <mergeCell ref="X24:AJ24"/>
    <mergeCell ref="B8:AN8"/>
    <mergeCell ref="B9:C9"/>
    <mergeCell ref="D9:AN9"/>
    <mergeCell ref="B10:C10"/>
    <mergeCell ref="D10:AN10"/>
    <mergeCell ref="B11:C11"/>
    <mergeCell ref="D11:F11"/>
    <mergeCell ref="G11:H11"/>
    <mergeCell ref="I11:AN11"/>
    <mergeCell ref="B12:C12"/>
    <mergeCell ref="D12:F12"/>
    <mergeCell ref="G12:H12"/>
    <mergeCell ref="I12:AN12"/>
    <mergeCell ref="B13:AN13"/>
    <mergeCell ref="B14:K14"/>
    <mergeCell ref="L14:AN14"/>
    <mergeCell ref="B15:AN15"/>
    <mergeCell ref="B16:Y16"/>
    <mergeCell ref="Z16:AN16"/>
    <mergeCell ref="B17:AN17"/>
    <mergeCell ref="AL22:AN22"/>
    <mergeCell ref="AL23:AN23"/>
    <mergeCell ref="AJ20:AK20"/>
    <mergeCell ref="AL20:AN20"/>
    <mergeCell ref="AJ21:AK21"/>
    <mergeCell ref="AL21:AN21"/>
    <mergeCell ref="B18:AN18"/>
    <mergeCell ref="J215:AC215"/>
    <mergeCell ref="J216:Z216"/>
    <mergeCell ref="AA216:AC216"/>
    <mergeCell ref="J217:AC217"/>
    <mergeCell ref="B202:AN202"/>
    <mergeCell ref="A203:AO203"/>
    <mergeCell ref="A204:AO208"/>
    <mergeCell ref="A211:AO211"/>
    <mergeCell ref="B19:V19"/>
    <mergeCell ref="B20:V20"/>
    <mergeCell ref="B21:N21"/>
    <mergeCell ref="B22:N23"/>
    <mergeCell ref="O22:P23"/>
    <mergeCell ref="Q22:R23"/>
    <mergeCell ref="S22:T23"/>
    <mergeCell ref="U22:V23"/>
    <mergeCell ref="B24:N24"/>
    <mergeCell ref="O24:P24"/>
    <mergeCell ref="Q24:R24"/>
    <mergeCell ref="S24:T24"/>
    <mergeCell ref="U24:V24"/>
    <mergeCell ref="B25:T25"/>
    <mergeCell ref="U25:V25"/>
    <mergeCell ref="X19:AN19"/>
    <mergeCell ref="X20:AI20"/>
    <mergeCell ref="X21:AI21"/>
    <mergeCell ref="X22:AI22"/>
    <mergeCell ref="X25:AK25"/>
    <mergeCell ref="D213:L213"/>
    <mergeCell ref="M213:AL213"/>
    <mergeCell ref="AF200:AG200"/>
    <mergeCell ref="AH200:AK200"/>
    <mergeCell ref="J224:Z224"/>
    <mergeCell ref="AA224:AC224"/>
    <mergeCell ref="J225:Z225"/>
    <mergeCell ref="AA225:AC225"/>
    <mergeCell ref="J226:AC226"/>
    <mergeCell ref="J227:Z228"/>
    <mergeCell ref="AA227:AC228"/>
    <mergeCell ref="J221:Z221"/>
    <mergeCell ref="AA221:AC221"/>
    <mergeCell ref="J222:Z222"/>
    <mergeCell ref="AA222:AC222"/>
    <mergeCell ref="J223:Z223"/>
    <mergeCell ref="AA223:AC223"/>
    <mergeCell ref="J218:Z218"/>
    <mergeCell ref="AA218:AC218"/>
    <mergeCell ref="J219:AC219"/>
    <mergeCell ref="J220:Z220"/>
    <mergeCell ref="AA220:AC220"/>
    <mergeCell ref="B201:M201"/>
    <mergeCell ref="N201:Q201"/>
    <mergeCell ref="V201:AG201"/>
    <mergeCell ref="AH201:AK201"/>
    <mergeCell ref="AF199:AG199"/>
    <mergeCell ref="AH199:AK199"/>
    <mergeCell ref="AL199:AN201"/>
    <mergeCell ref="B200:H200"/>
    <mergeCell ref="L200:M200"/>
    <mergeCell ref="N200:Q200"/>
    <mergeCell ref="V200:AB200"/>
    <mergeCell ref="Y198:AA198"/>
    <mergeCell ref="AF198:AH198"/>
    <mergeCell ref="AI198:AK198"/>
    <mergeCell ref="AL198:AN198"/>
    <mergeCell ref="B199:H199"/>
    <mergeCell ref="L199:M199"/>
    <mergeCell ref="N199:Q199"/>
    <mergeCell ref="R199:T201"/>
    <mergeCell ref="V199:AB199"/>
    <mergeCell ref="Y197:AA197"/>
    <mergeCell ref="AF197:AH197"/>
    <mergeCell ref="AI197:AK197"/>
    <mergeCell ref="AL197:AN197"/>
    <mergeCell ref="B198:D198"/>
    <mergeCell ref="E198:G198"/>
    <mergeCell ref="L198:N198"/>
    <mergeCell ref="O198:Q198"/>
    <mergeCell ref="R198:T198"/>
    <mergeCell ref="V198:X198"/>
    <mergeCell ref="I200:K200"/>
    <mergeCell ref="I199:K199"/>
    <mergeCell ref="AC200:AE200"/>
    <mergeCell ref="AC199:AE199"/>
    <mergeCell ref="Y196:AA196"/>
    <mergeCell ref="AF196:AH196"/>
    <mergeCell ref="AI196:AK196"/>
    <mergeCell ref="AL196:AN196"/>
    <mergeCell ref="B197:D197"/>
    <mergeCell ref="E197:G197"/>
    <mergeCell ref="L197:N197"/>
    <mergeCell ref="O197:Q197"/>
    <mergeCell ref="R197:T197"/>
    <mergeCell ref="V197:X197"/>
    <mergeCell ref="Y195:AA195"/>
    <mergeCell ref="AF195:AH195"/>
    <mergeCell ref="AI195:AK195"/>
    <mergeCell ref="AL195:AN195"/>
    <mergeCell ref="B196:D196"/>
    <mergeCell ref="E196:G196"/>
    <mergeCell ref="L196:N196"/>
    <mergeCell ref="O196:Q196"/>
    <mergeCell ref="R196:T196"/>
    <mergeCell ref="V196:X196"/>
    <mergeCell ref="O192:Q192"/>
    <mergeCell ref="R192:T192"/>
    <mergeCell ref="V192:X192"/>
    <mergeCell ref="Y194:AA194"/>
    <mergeCell ref="AF194:AH194"/>
    <mergeCell ref="AI194:AK194"/>
    <mergeCell ref="AL194:AN194"/>
    <mergeCell ref="B195:D195"/>
    <mergeCell ref="E195:G195"/>
    <mergeCell ref="L195:N195"/>
    <mergeCell ref="O195:Q195"/>
    <mergeCell ref="R195:T195"/>
    <mergeCell ref="V195:X195"/>
    <mergeCell ref="Y193:AA193"/>
    <mergeCell ref="AF193:AH193"/>
    <mergeCell ref="AI193:AK193"/>
    <mergeCell ref="AL193:AN193"/>
    <mergeCell ref="B194:D194"/>
    <mergeCell ref="E194:G194"/>
    <mergeCell ref="L194:N194"/>
    <mergeCell ref="O194:Q194"/>
    <mergeCell ref="R194:T194"/>
    <mergeCell ref="V194:X194"/>
    <mergeCell ref="E190:G190"/>
    <mergeCell ref="L190:N190"/>
    <mergeCell ref="O190:Q190"/>
    <mergeCell ref="R190:T190"/>
    <mergeCell ref="V190:X190"/>
    <mergeCell ref="AC188:AE198"/>
    <mergeCell ref="AF188:AH188"/>
    <mergeCell ref="AI188:AK188"/>
    <mergeCell ref="AL188:AN188"/>
    <mergeCell ref="B189:D189"/>
    <mergeCell ref="E189:G189"/>
    <mergeCell ref="L189:N189"/>
    <mergeCell ref="O189:Q189"/>
    <mergeCell ref="R189:T189"/>
    <mergeCell ref="V189:X189"/>
    <mergeCell ref="Y192:AA192"/>
    <mergeCell ref="AF192:AH192"/>
    <mergeCell ref="AI192:AK192"/>
    <mergeCell ref="AL192:AN192"/>
    <mergeCell ref="B193:D193"/>
    <mergeCell ref="E193:G193"/>
    <mergeCell ref="L193:N193"/>
    <mergeCell ref="O193:Q193"/>
    <mergeCell ref="R193:T193"/>
    <mergeCell ref="V193:X193"/>
    <mergeCell ref="Y191:AA191"/>
    <mergeCell ref="AF191:AH191"/>
    <mergeCell ref="AI191:AK191"/>
    <mergeCell ref="AL191:AN191"/>
    <mergeCell ref="B192:D192"/>
    <mergeCell ref="E192:G192"/>
    <mergeCell ref="L192:N192"/>
    <mergeCell ref="B187:T187"/>
    <mergeCell ref="V187:AN187"/>
    <mergeCell ref="B188:D188"/>
    <mergeCell ref="E188:G188"/>
    <mergeCell ref="I188:K198"/>
    <mergeCell ref="L188:N188"/>
    <mergeCell ref="O188:Q188"/>
    <mergeCell ref="R188:T188"/>
    <mergeCell ref="V188:X188"/>
    <mergeCell ref="Y188:AA188"/>
    <mergeCell ref="AH184:AK184"/>
    <mergeCell ref="B185:M185"/>
    <mergeCell ref="N185:Q185"/>
    <mergeCell ref="V185:AG185"/>
    <mergeCell ref="AH185:AK185"/>
    <mergeCell ref="B186:T186"/>
    <mergeCell ref="V186:AN186"/>
    <mergeCell ref="Y190:AA190"/>
    <mergeCell ref="AF190:AH190"/>
    <mergeCell ref="AI190:AK190"/>
    <mergeCell ref="AL190:AN190"/>
    <mergeCell ref="B191:D191"/>
    <mergeCell ref="E191:G191"/>
    <mergeCell ref="L191:N191"/>
    <mergeCell ref="O191:Q191"/>
    <mergeCell ref="R191:T191"/>
    <mergeCell ref="V191:X191"/>
    <mergeCell ref="Y189:AA189"/>
    <mergeCell ref="AF189:AH189"/>
    <mergeCell ref="AI189:AK189"/>
    <mergeCell ref="AL189:AN189"/>
    <mergeCell ref="B190:D190"/>
    <mergeCell ref="AF183:AG183"/>
    <mergeCell ref="AH183:AK183"/>
    <mergeCell ref="AL183:AN185"/>
    <mergeCell ref="B184:H184"/>
    <mergeCell ref="L184:M184"/>
    <mergeCell ref="N184:Q184"/>
    <mergeCell ref="V184:AB184"/>
    <mergeCell ref="AF184:AG184"/>
    <mergeCell ref="AF182:AH182"/>
    <mergeCell ref="AI182:AK182"/>
    <mergeCell ref="AL182:AN182"/>
    <mergeCell ref="B183:H183"/>
    <mergeCell ref="L183:M183"/>
    <mergeCell ref="N183:Q183"/>
    <mergeCell ref="R183:T185"/>
    <mergeCell ref="V183:AB183"/>
    <mergeCell ref="I184:K184"/>
    <mergeCell ref="I183:K183"/>
    <mergeCell ref="AC184:AE184"/>
    <mergeCell ref="AC183:AE183"/>
    <mergeCell ref="AF177:AH177"/>
    <mergeCell ref="AI177:AK177"/>
    <mergeCell ref="AL177:AN177"/>
    <mergeCell ref="B178:D178"/>
    <mergeCell ref="AF181:AH181"/>
    <mergeCell ref="AI181:AK181"/>
    <mergeCell ref="AL181:AN181"/>
    <mergeCell ref="B182:D182"/>
    <mergeCell ref="E182:G182"/>
    <mergeCell ref="L182:N182"/>
    <mergeCell ref="O182:Q182"/>
    <mergeCell ref="R182:T182"/>
    <mergeCell ref="V182:X182"/>
    <mergeCell ref="Y182:AA182"/>
    <mergeCell ref="AF180:AH180"/>
    <mergeCell ref="AI180:AK180"/>
    <mergeCell ref="AL180:AN180"/>
    <mergeCell ref="B181:D181"/>
    <mergeCell ref="E181:G181"/>
    <mergeCell ref="L181:N181"/>
    <mergeCell ref="O181:Q181"/>
    <mergeCell ref="R181:T181"/>
    <mergeCell ref="V181:X181"/>
    <mergeCell ref="Y181:AA181"/>
    <mergeCell ref="I172:K182"/>
    <mergeCell ref="B174:D174"/>
    <mergeCell ref="E174:G174"/>
    <mergeCell ref="L174:N174"/>
    <mergeCell ref="E178:G178"/>
    <mergeCell ref="L178:N178"/>
    <mergeCell ref="O178:Q178"/>
    <mergeCell ref="R178:T178"/>
    <mergeCell ref="O172:Q172"/>
    <mergeCell ref="R172:T172"/>
    <mergeCell ref="V172:X172"/>
    <mergeCell ref="Y172:AA172"/>
    <mergeCell ref="AC172:AE182"/>
    <mergeCell ref="O174:Q174"/>
    <mergeCell ref="R174:T174"/>
    <mergeCell ref="V174:X174"/>
    <mergeCell ref="Y174:AA174"/>
    <mergeCell ref="AF179:AH179"/>
    <mergeCell ref="AI179:AK179"/>
    <mergeCell ref="AL179:AN179"/>
    <mergeCell ref="B180:D180"/>
    <mergeCell ref="E180:G180"/>
    <mergeCell ref="L180:N180"/>
    <mergeCell ref="O180:Q180"/>
    <mergeCell ref="R180:T180"/>
    <mergeCell ref="V180:X180"/>
    <mergeCell ref="Y180:AA180"/>
    <mergeCell ref="AF178:AH178"/>
    <mergeCell ref="AI178:AK178"/>
    <mergeCell ref="AL178:AN178"/>
    <mergeCell ref="B179:D179"/>
    <mergeCell ref="E179:G179"/>
    <mergeCell ref="L179:N179"/>
    <mergeCell ref="O179:Q179"/>
    <mergeCell ref="R179:T179"/>
    <mergeCell ref="V179:X179"/>
    <mergeCell ref="Y179:AA179"/>
    <mergeCell ref="O175:Q175"/>
    <mergeCell ref="R175:T175"/>
    <mergeCell ref="V175:X175"/>
    <mergeCell ref="B167:AN167"/>
    <mergeCell ref="B168:AN168"/>
    <mergeCell ref="B169:AN169"/>
    <mergeCell ref="B170:AN170"/>
    <mergeCell ref="B171:T171"/>
    <mergeCell ref="U171:U201"/>
    <mergeCell ref="V171:AN171"/>
    <mergeCell ref="B172:D172"/>
    <mergeCell ref="E172:G172"/>
    <mergeCell ref="V178:X178"/>
    <mergeCell ref="Y178:AA178"/>
    <mergeCell ref="AF176:AH176"/>
    <mergeCell ref="AI176:AK176"/>
    <mergeCell ref="AL176:AN176"/>
    <mergeCell ref="B177:D177"/>
    <mergeCell ref="E177:G177"/>
    <mergeCell ref="L177:N177"/>
    <mergeCell ref="O177:Q177"/>
    <mergeCell ref="R177:T177"/>
    <mergeCell ref="V177:X177"/>
    <mergeCell ref="Y177:AA177"/>
    <mergeCell ref="AF172:AH172"/>
    <mergeCell ref="AI172:AK172"/>
    <mergeCell ref="AL172:AN172"/>
    <mergeCell ref="B173:D173"/>
    <mergeCell ref="E173:G173"/>
    <mergeCell ref="L173:N173"/>
    <mergeCell ref="O173:Q173"/>
    <mergeCell ref="R173:T173"/>
    <mergeCell ref="V173:X173"/>
    <mergeCell ref="Y173:AA173"/>
    <mergeCell ref="L172:N172"/>
    <mergeCell ref="AF173:AH173"/>
    <mergeCell ref="AI173:AK173"/>
    <mergeCell ref="AL173:AN173"/>
    <mergeCell ref="AF175:AH175"/>
    <mergeCell ref="AI175:AK175"/>
    <mergeCell ref="AL175:AN175"/>
    <mergeCell ref="B176:D176"/>
    <mergeCell ref="E176:G176"/>
    <mergeCell ref="L176:N176"/>
    <mergeCell ref="O176:Q176"/>
    <mergeCell ref="R176:T176"/>
    <mergeCell ref="V176:X176"/>
    <mergeCell ref="Y176:AA176"/>
    <mergeCell ref="AF174:AH174"/>
    <mergeCell ref="AI174:AK174"/>
    <mergeCell ref="AL174:AN174"/>
    <mergeCell ref="B175:D175"/>
    <mergeCell ref="E175:G175"/>
    <mergeCell ref="L175:N175"/>
    <mergeCell ref="Y175:AA175"/>
    <mergeCell ref="Y163:AA163"/>
    <mergeCell ref="AF163:AH163"/>
    <mergeCell ref="AI163:AK163"/>
    <mergeCell ref="AL163:AN163"/>
    <mergeCell ref="B164:H164"/>
    <mergeCell ref="L164:M164"/>
    <mergeCell ref="N164:Q164"/>
    <mergeCell ref="R164:T166"/>
    <mergeCell ref="V164:AB164"/>
    <mergeCell ref="Y162:AA162"/>
    <mergeCell ref="AF162:AH162"/>
    <mergeCell ref="AI162:AK162"/>
    <mergeCell ref="AL162:AN162"/>
    <mergeCell ref="B163:D163"/>
    <mergeCell ref="E163:G163"/>
    <mergeCell ref="L163:N163"/>
    <mergeCell ref="O163:Q163"/>
    <mergeCell ref="R163:T163"/>
    <mergeCell ref="V163:X163"/>
    <mergeCell ref="AF165:AG165"/>
    <mergeCell ref="AH165:AK165"/>
    <mergeCell ref="B166:M166"/>
    <mergeCell ref="N166:Q166"/>
    <mergeCell ref="V166:AG166"/>
    <mergeCell ref="AH166:AK166"/>
    <mergeCell ref="AF164:AG164"/>
    <mergeCell ref="AH164:AK164"/>
    <mergeCell ref="AL164:AN166"/>
    <mergeCell ref="B165:H165"/>
    <mergeCell ref="L165:M165"/>
    <mergeCell ref="N165:Q165"/>
    <mergeCell ref="V165:AB165"/>
    <mergeCell ref="Y161:AA161"/>
    <mergeCell ref="AF161:AH161"/>
    <mergeCell ref="AI161:AK161"/>
    <mergeCell ref="AL161:AN161"/>
    <mergeCell ref="B162:D162"/>
    <mergeCell ref="E162:G162"/>
    <mergeCell ref="L162:N162"/>
    <mergeCell ref="O162:Q162"/>
    <mergeCell ref="R162:T162"/>
    <mergeCell ref="V162:X162"/>
    <mergeCell ref="Y160:AA160"/>
    <mergeCell ref="AF160:AH160"/>
    <mergeCell ref="AI160:AK160"/>
    <mergeCell ref="AL160:AN160"/>
    <mergeCell ref="B161:D161"/>
    <mergeCell ref="E161:G161"/>
    <mergeCell ref="L161:N161"/>
    <mergeCell ref="O161:Q161"/>
    <mergeCell ref="R161:T161"/>
    <mergeCell ref="V161:X161"/>
    <mergeCell ref="V157:X157"/>
    <mergeCell ref="Y159:AA159"/>
    <mergeCell ref="AF159:AH159"/>
    <mergeCell ref="AI159:AK159"/>
    <mergeCell ref="AL159:AN159"/>
    <mergeCell ref="B160:D160"/>
    <mergeCell ref="E160:G160"/>
    <mergeCell ref="L160:N160"/>
    <mergeCell ref="O160:Q160"/>
    <mergeCell ref="R160:T160"/>
    <mergeCell ref="V160:X160"/>
    <mergeCell ref="Y158:AA158"/>
    <mergeCell ref="AF158:AH158"/>
    <mergeCell ref="AI158:AK158"/>
    <mergeCell ref="AL158:AN158"/>
    <mergeCell ref="B159:D159"/>
    <mergeCell ref="E159:G159"/>
    <mergeCell ref="L159:N159"/>
    <mergeCell ref="O159:Q159"/>
    <mergeCell ref="R159:T159"/>
    <mergeCell ref="V159:X159"/>
    <mergeCell ref="O155:Q155"/>
    <mergeCell ref="R155:T155"/>
    <mergeCell ref="V155:X155"/>
    <mergeCell ref="AC153:AE163"/>
    <mergeCell ref="AF153:AH153"/>
    <mergeCell ref="AI153:AK153"/>
    <mergeCell ref="AL153:AN153"/>
    <mergeCell ref="B154:D154"/>
    <mergeCell ref="E154:G154"/>
    <mergeCell ref="L154:N154"/>
    <mergeCell ref="O154:Q154"/>
    <mergeCell ref="R154:T154"/>
    <mergeCell ref="V154:X154"/>
    <mergeCell ref="Y157:AA157"/>
    <mergeCell ref="AF157:AH157"/>
    <mergeCell ref="AI157:AK157"/>
    <mergeCell ref="AL157:AN157"/>
    <mergeCell ref="B158:D158"/>
    <mergeCell ref="E158:G158"/>
    <mergeCell ref="L158:N158"/>
    <mergeCell ref="O158:Q158"/>
    <mergeCell ref="R158:T158"/>
    <mergeCell ref="V158:X158"/>
    <mergeCell ref="Y156:AA156"/>
    <mergeCell ref="AF156:AH156"/>
    <mergeCell ref="AI156:AK156"/>
    <mergeCell ref="AL156:AN156"/>
    <mergeCell ref="B157:D157"/>
    <mergeCell ref="E157:G157"/>
    <mergeCell ref="L157:N157"/>
    <mergeCell ref="O157:Q157"/>
    <mergeCell ref="R157:T157"/>
    <mergeCell ref="B153:D153"/>
    <mergeCell ref="E153:G153"/>
    <mergeCell ref="I153:K163"/>
    <mergeCell ref="L153:N153"/>
    <mergeCell ref="O153:Q153"/>
    <mergeCell ref="R153:T153"/>
    <mergeCell ref="V153:X153"/>
    <mergeCell ref="Y153:AA153"/>
    <mergeCell ref="AH149:AK149"/>
    <mergeCell ref="B150:M150"/>
    <mergeCell ref="N150:Q150"/>
    <mergeCell ref="V150:AG150"/>
    <mergeCell ref="AH150:AK150"/>
    <mergeCell ref="B151:T151"/>
    <mergeCell ref="V151:AN151"/>
    <mergeCell ref="Y155:AA155"/>
    <mergeCell ref="AF155:AH155"/>
    <mergeCell ref="AI155:AK155"/>
    <mergeCell ref="AL155:AN155"/>
    <mergeCell ref="B156:D156"/>
    <mergeCell ref="E156:G156"/>
    <mergeCell ref="L156:N156"/>
    <mergeCell ref="O156:Q156"/>
    <mergeCell ref="R156:T156"/>
    <mergeCell ref="V156:X156"/>
    <mergeCell ref="Y154:AA154"/>
    <mergeCell ref="AF154:AH154"/>
    <mergeCell ref="AI154:AK154"/>
    <mergeCell ref="AL154:AN154"/>
    <mergeCell ref="B155:D155"/>
    <mergeCell ref="E155:G155"/>
    <mergeCell ref="L155:N155"/>
    <mergeCell ref="AF148:AG148"/>
    <mergeCell ref="AH148:AK148"/>
    <mergeCell ref="AL148:AN150"/>
    <mergeCell ref="B149:H149"/>
    <mergeCell ref="L149:M149"/>
    <mergeCell ref="N149:Q149"/>
    <mergeCell ref="V149:AB149"/>
    <mergeCell ref="AF149:AG149"/>
    <mergeCell ref="AF147:AH147"/>
    <mergeCell ref="AI147:AK147"/>
    <mergeCell ref="AL147:AN147"/>
    <mergeCell ref="B148:H148"/>
    <mergeCell ref="L148:M148"/>
    <mergeCell ref="N148:Q148"/>
    <mergeCell ref="R148:T150"/>
    <mergeCell ref="V148:AB148"/>
    <mergeCell ref="B152:T152"/>
    <mergeCell ref="V152:AN152"/>
    <mergeCell ref="AF142:AH142"/>
    <mergeCell ref="AI142:AK142"/>
    <mergeCell ref="AL142:AN142"/>
    <mergeCell ref="B143:D143"/>
    <mergeCell ref="AF146:AH146"/>
    <mergeCell ref="AI146:AK146"/>
    <mergeCell ref="AL146:AN146"/>
    <mergeCell ref="B147:D147"/>
    <mergeCell ref="E147:G147"/>
    <mergeCell ref="L147:N147"/>
    <mergeCell ref="O147:Q147"/>
    <mergeCell ref="R147:T147"/>
    <mergeCell ref="V147:X147"/>
    <mergeCell ref="Y147:AA147"/>
    <mergeCell ref="AF145:AH145"/>
    <mergeCell ref="AI145:AK145"/>
    <mergeCell ref="AL145:AN145"/>
    <mergeCell ref="B146:D146"/>
    <mergeCell ref="E146:G146"/>
    <mergeCell ref="L146:N146"/>
    <mergeCell ref="O146:Q146"/>
    <mergeCell ref="R146:T146"/>
    <mergeCell ref="V146:X146"/>
    <mergeCell ref="Y146:AA146"/>
    <mergeCell ref="I137:K147"/>
    <mergeCell ref="B139:D139"/>
    <mergeCell ref="E139:G139"/>
    <mergeCell ref="L139:N139"/>
    <mergeCell ref="E143:G143"/>
    <mergeCell ref="L143:N143"/>
    <mergeCell ref="O143:Q143"/>
    <mergeCell ref="R143:T143"/>
    <mergeCell ref="O137:Q137"/>
    <mergeCell ref="R137:T137"/>
    <mergeCell ref="V137:X137"/>
    <mergeCell ref="Y137:AA137"/>
    <mergeCell ref="AC137:AE147"/>
    <mergeCell ref="O139:Q139"/>
    <mergeCell ref="R139:T139"/>
    <mergeCell ref="V139:X139"/>
    <mergeCell ref="Y139:AA139"/>
    <mergeCell ref="AF144:AH144"/>
    <mergeCell ref="AI144:AK144"/>
    <mergeCell ref="AL144:AN144"/>
    <mergeCell ref="B145:D145"/>
    <mergeCell ref="E145:G145"/>
    <mergeCell ref="L145:N145"/>
    <mergeCell ref="O145:Q145"/>
    <mergeCell ref="R145:T145"/>
    <mergeCell ref="V145:X145"/>
    <mergeCell ref="Y145:AA145"/>
    <mergeCell ref="AF143:AH143"/>
    <mergeCell ref="AI143:AK143"/>
    <mergeCell ref="AL143:AN143"/>
    <mergeCell ref="B144:D144"/>
    <mergeCell ref="E144:G144"/>
    <mergeCell ref="L144:N144"/>
    <mergeCell ref="O144:Q144"/>
    <mergeCell ref="R144:T144"/>
    <mergeCell ref="V144:X144"/>
    <mergeCell ref="Y144:AA144"/>
    <mergeCell ref="O140:Q140"/>
    <mergeCell ref="R140:T140"/>
    <mergeCell ref="V140:X140"/>
    <mergeCell ref="B132:AN132"/>
    <mergeCell ref="B133:AN133"/>
    <mergeCell ref="B134:AN134"/>
    <mergeCell ref="B135:AN135"/>
    <mergeCell ref="B136:T136"/>
    <mergeCell ref="U136:U166"/>
    <mergeCell ref="V136:AN136"/>
    <mergeCell ref="B137:D137"/>
    <mergeCell ref="E137:G137"/>
    <mergeCell ref="V143:X143"/>
    <mergeCell ref="Y143:AA143"/>
    <mergeCell ref="AF141:AH141"/>
    <mergeCell ref="AI141:AK141"/>
    <mergeCell ref="AL141:AN141"/>
    <mergeCell ref="B142:D142"/>
    <mergeCell ref="E142:G142"/>
    <mergeCell ref="L142:N142"/>
    <mergeCell ref="O142:Q142"/>
    <mergeCell ref="R142:T142"/>
    <mergeCell ref="V142:X142"/>
    <mergeCell ref="Y142:AA142"/>
    <mergeCell ref="AF137:AH137"/>
    <mergeCell ref="AI137:AK137"/>
    <mergeCell ref="AL137:AN137"/>
    <mergeCell ref="B138:D138"/>
    <mergeCell ref="E138:G138"/>
    <mergeCell ref="L138:N138"/>
    <mergeCell ref="O138:Q138"/>
    <mergeCell ref="R138:T138"/>
    <mergeCell ref="V138:X138"/>
    <mergeCell ref="Y138:AA138"/>
    <mergeCell ref="L137:N137"/>
    <mergeCell ref="AF138:AH138"/>
    <mergeCell ref="AI138:AK138"/>
    <mergeCell ref="AL138:AN138"/>
    <mergeCell ref="AF140:AH140"/>
    <mergeCell ref="AI140:AK140"/>
    <mergeCell ref="AL140:AN140"/>
    <mergeCell ref="B141:D141"/>
    <mergeCell ref="E141:G141"/>
    <mergeCell ref="L141:N141"/>
    <mergeCell ref="O141:Q141"/>
    <mergeCell ref="R141:T141"/>
    <mergeCell ref="V141:X141"/>
    <mergeCell ref="Y141:AA141"/>
    <mergeCell ref="AF139:AH139"/>
    <mergeCell ref="AI139:AK139"/>
    <mergeCell ref="AL139:AN139"/>
    <mergeCell ref="B140:D140"/>
    <mergeCell ref="E140:G140"/>
    <mergeCell ref="L140:N140"/>
    <mergeCell ref="Y140:AA140"/>
    <mergeCell ref="Y128:AA128"/>
    <mergeCell ref="AF128:AH128"/>
    <mergeCell ref="AI128:AK128"/>
    <mergeCell ref="AL128:AN128"/>
    <mergeCell ref="B129:H129"/>
    <mergeCell ref="L129:M129"/>
    <mergeCell ref="N129:Q129"/>
    <mergeCell ref="R129:T131"/>
    <mergeCell ref="V129:AB129"/>
    <mergeCell ref="Y127:AA127"/>
    <mergeCell ref="AF127:AH127"/>
    <mergeCell ref="AI127:AK127"/>
    <mergeCell ref="AL127:AN127"/>
    <mergeCell ref="B128:D128"/>
    <mergeCell ref="E128:G128"/>
    <mergeCell ref="L128:N128"/>
    <mergeCell ref="O128:Q128"/>
    <mergeCell ref="R128:T128"/>
    <mergeCell ref="V128:X128"/>
    <mergeCell ref="AF130:AG130"/>
    <mergeCell ref="AH130:AK130"/>
    <mergeCell ref="B131:M131"/>
    <mergeCell ref="N131:Q131"/>
    <mergeCell ref="V131:AG131"/>
    <mergeCell ref="AH131:AK131"/>
    <mergeCell ref="AF129:AG129"/>
    <mergeCell ref="AH129:AK129"/>
    <mergeCell ref="AL129:AN131"/>
    <mergeCell ref="B130:H130"/>
    <mergeCell ref="L130:M130"/>
    <mergeCell ref="N130:Q130"/>
    <mergeCell ref="V130:AB130"/>
    <mergeCell ref="Y126:AA126"/>
    <mergeCell ref="AF126:AH126"/>
    <mergeCell ref="AI126:AK126"/>
    <mergeCell ref="AL126:AN126"/>
    <mergeCell ref="B127:D127"/>
    <mergeCell ref="E127:G127"/>
    <mergeCell ref="L127:N127"/>
    <mergeCell ref="O127:Q127"/>
    <mergeCell ref="R127:T127"/>
    <mergeCell ref="V127:X127"/>
    <mergeCell ref="Y125:AA125"/>
    <mergeCell ref="AF125:AH125"/>
    <mergeCell ref="AI125:AK125"/>
    <mergeCell ref="AL125:AN125"/>
    <mergeCell ref="B126:D126"/>
    <mergeCell ref="E126:G126"/>
    <mergeCell ref="L126:N126"/>
    <mergeCell ref="O126:Q126"/>
    <mergeCell ref="R126:T126"/>
    <mergeCell ref="V126:X126"/>
    <mergeCell ref="V122:X122"/>
    <mergeCell ref="Y124:AA124"/>
    <mergeCell ref="AF124:AH124"/>
    <mergeCell ref="AI124:AK124"/>
    <mergeCell ref="AL124:AN124"/>
    <mergeCell ref="B125:D125"/>
    <mergeCell ref="E125:G125"/>
    <mergeCell ref="L125:N125"/>
    <mergeCell ref="O125:Q125"/>
    <mergeCell ref="R125:T125"/>
    <mergeCell ref="V125:X125"/>
    <mergeCell ref="Y123:AA123"/>
    <mergeCell ref="AF123:AH123"/>
    <mergeCell ref="AI123:AK123"/>
    <mergeCell ref="AL123:AN123"/>
    <mergeCell ref="B124:D124"/>
    <mergeCell ref="E124:G124"/>
    <mergeCell ref="L124:N124"/>
    <mergeCell ref="O124:Q124"/>
    <mergeCell ref="R124:T124"/>
    <mergeCell ref="V124:X124"/>
    <mergeCell ref="O120:Q120"/>
    <mergeCell ref="R120:T120"/>
    <mergeCell ref="V120:X120"/>
    <mergeCell ref="AC118:AE128"/>
    <mergeCell ref="AF118:AH118"/>
    <mergeCell ref="AI118:AK118"/>
    <mergeCell ref="AL118:AN118"/>
    <mergeCell ref="B119:D119"/>
    <mergeCell ref="E119:G119"/>
    <mergeCell ref="L119:N119"/>
    <mergeCell ref="O119:Q119"/>
    <mergeCell ref="R119:T119"/>
    <mergeCell ref="V119:X119"/>
    <mergeCell ref="Y122:AA122"/>
    <mergeCell ref="AF122:AH122"/>
    <mergeCell ref="AI122:AK122"/>
    <mergeCell ref="AL122:AN122"/>
    <mergeCell ref="B123:D123"/>
    <mergeCell ref="E123:G123"/>
    <mergeCell ref="L123:N123"/>
    <mergeCell ref="O123:Q123"/>
    <mergeCell ref="R123:T123"/>
    <mergeCell ref="V123:X123"/>
    <mergeCell ref="Y121:AA121"/>
    <mergeCell ref="AF121:AH121"/>
    <mergeCell ref="AI121:AK121"/>
    <mergeCell ref="AL121:AN121"/>
    <mergeCell ref="B122:D122"/>
    <mergeCell ref="E122:G122"/>
    <mergeCell ref="L122:N122"/>
    <mergeCell ref="O122:Q122"/>
    <mergeCell ref="R122:T122"/>
    <mergeCell ref="B118:D118"/>
    <mergeCell ref="E118:G118"/>
    <mergeCell ref="I118:K128"/>
    <mergeCell ref="L118:N118"/>
    <mergeCell ref="O118:Q118"/>
    <mergeCell ref="R118:T118"/>
    <mergeCell ref="V118:X118"/>
    <mergeCell ref="Y118:AA118"/>
    <mergeCell ref="AH114:AK114"/>
    <mergeCell ref="B115:M115"/>
    <mergeCell ref="N115:Q115"/>
    <mergeCell ref="V115:AG115"/>
    <mergeCell ref="AH115:AK115"/>
    <mergeCell ref="B116:T116"/>
    <mergeCell ref="V116:AN116"/>
    <mergeCell ref="Y120:AA120"/>
    <mergeCell ref="AF120:AH120"/>
    <mergeCell ref="AI120:AK120"/>
    <mergeCell ref="AL120:AN120"/>
    <mergeCell ref="B121:D121"/>
    <mergeCell ref="E121:G121"/>
    <mergeCell ref="L121:N121"/>
    <mergeCell ref="O121:Q121"/>
    <mergeCell ref="R121:T121"/>
    <mergeCell ref="V121:X121"/>
    <mergeCell ref="Y119:AA119"/>
    <mergeCell ref="AF119:AH119"/>
    <mergeCell ref="AI119:AK119"/>
    <mergeCell ref="AL119:AN119"/>
    <mergeCell ref="B120:D120"/>
    <mergeCell ref="E120:G120"/>
    <mergeCell ref="L120:N120"/>
    <mergeCell ref="AF113:AG113"/>
    <mergeCell ref="AH113:AK113"/>
    <mergeCell ref="AL113:AN115"/>
    <mergeCell ref="B114:H114"/>
    <mergeCell ref="L114:M114"/>
    <mergeCell ref="N114:Q114"/>
    <mergeCell ref="V114:AB114"/>
    <mergeCell ref="AF114:AG114"/>
    <mergeCell ref="AF112:AH112"/>
    <mergeCell ref="AI112:AK112"/>
    <mergeCell ref="AL112:AN112"/>
    <mergeCell ref="B113:H113"/>
    <mergeCell ref="L113:M113"/>
    <mergeCell ref="N113:Q113"/>
    <mergeCell ref="R113:T115"/>
    <mergeCell ref="V113:AB113"/>
    <mergeCell ref="B117:T117"/>
    <mergeCell ref="V117:AN117"/>
    <mergeCell ref="AF107:AH107"/>
    <mergeCell ref="AI107:AK107"/>
    <mergeCell ref="AL107:AN107"/>
    <mergeCell ref="B108:D108"/>
    <mergeCell ref="AF111:AH111"/>
    <mergeCell ref="AI111:AK111"/>
    <mergeCell ref="AL111:AN111"/>
    <mergeCell ref="B112:D112"/>
    <mergeCell ref="E112:G112"/>
    <mergeCell ref="L112:N112"/>
    <mergeCell ref="O112:Q112"/>
    <mergeCell ref="R112:T112"/>
    <mergeCell ref="V112:X112"/>
    <mergeCell ref="Y112:AA112"/>
    <mergeCell ref="AF110:AH110"/>
    <mergeCell ref="AI110:AK110"/>
    <mergeCell ref="AL110:AN110"/>
    <mergeCell ref="B111:D111"/>
    <mergeCell ref="E111:G111"/>
    <mergeCell ref="L111:N111"/>
    <mergeCell ref="O111:Q111"/>
    <mergeCell ref="R111:T111"/>
    <mergeCell ref="V111:X111"/>
    <mergeCell ref="Y111:AA111"/>
    <mergeCell ref="I102:K112"/>
    <mergeCell ref="B104:D104"/>
    <mergeCell ref="E104:G104"/>
    <mergeCell ref="L104:N104"/>
    <mergeCell ref="E108:G108"/>
    <mergeCell ref="L108:N108"/>
    <mergeCell ref="O108:Q108"/>
    <mergeCell ref="R108:T108"/>
    <mergeCell ref="O102:Q102"/>
    <mergeCell ref="R102:T102"/>
    <mergeCell ref="V102:X102"/>
    <mergeCell ref="Y102:AA102"/>
    <mergeCell ref="AC102:AE112"/>
    <mergeCell ref="O104:Q104"/>
    <mergeCell ref="R104:T104"/>
    <mergeCell ref="V104:X104"/>
    <mergeCell ref="Y104:AA104"/>
    <mergeCell ref="AF109:AH109"/>
    <mergeCell ref="AI109:AK109"/>
    <mergeCell ref="AL109:AN109"/>
    <mergeCell ref="B110:D110"/>
    <mergeCell ref="E110:G110"/>
    <mergeCell ref="L110:N110"/>
    <mergeCell ref="O110:Q110"/>
    <mergeCell ref="R110:T110"/>
    <mergeCell ref="V110:X110"/>
    <mergeCell ref="Y110:AA110"/>
    <mergeCell ref="AF108:AH108"/>
    <mergeCell ref="AI108:AK108"/>
    <mergeCell ref="AL108:AN108"/>
    <mergeCell ref="B109:D109"/>
    <mergeCell ref="E109:G109"/>
    <mergeCell ref="L109:N109"/>
    <mergeCell ref="O109:Q109"/>
    <mergeCell ref="R109:T109"/>
    <mergeCell ref="V109:X109"/>
    <mergeCell ref="Y109:AA109"/>
    <mergeCell ref="O105:Q105"/>
    <mergeCell ref="R105:T105"/>
    <mergeCell ref="V105:X105"/>
    <mergeCell ref="B97:AN97"/>
    <mergeCell ref="B98:AN98"/>
    <mergeCell ref="B99:AN99"/>
    <mergeCell ref="B100:AN100"/>
    <mergeCell ref="B101:T101"/>
    <mergeCell ref="U101:U131"/>
    <mergeCell ref="V101:AN101"/>
    <mergeCell ref="B102:D102"/>
    <mergeCell ref="E102:G102"/>
    <mergeCell ref="V108:X108"/>
    <mergeCell ref="Y108:AA108"/>
    <mergeCell ref="AF106:AH106"/>
    <mergeCell ref="AI106:AK106"/>
    <mergeCell ref="AL106:AN106"/>
    <mergeCell ref="B107:D107"/>
    <mergeCell ref="E107:G107"/>
    <mergeCell ref="L107:N107"/>
    <mergeCell ref="O107:Q107"/>
    <mergeCell ref="R107:T107"/>
    <mergeCell ref="V107:X107"/>
    <mergeCell ref="Y107:AA107"/>
    <mergeCell ref="AF102:AH102"/>
    <mergeCell ref="AI102:AK102"/>
    <mergeCell ref="AL102:AN102"/>
    <mergeCell ref="B103:D103"/>
    <mergeCell ref="E103:G103"/>
    <mergeCell ref="L103:N103"/>
    <mergeCell ref="O103:Q103"/>
    <mergeCell ref="R103:T103"/>
    <mergeCell ref="V103:X103"/>
    <mergeCell ref="Y103:AA103"/>
    <mergeCell ref="L102:N102"/>
    <mergeCell ref="AF103:AH103"/>
    <mergeCell ref="AI103:AK103"/>
    <mergeCell ref="AL103:AN103"/>
    <mergeCell ref="AF105:AH105"/>
    <mergeCell ref="AI105:AK105"/>
    <mergeCell ref="AL105:AN105"/>
    <mergeCell ref="B106:D106"/>
    <mergeCell ref="E106:G106"/>
    <mergeCell ref="L106:N106"/>
    <mergeCell ref="O106:Q106"/>
    <mergeCell ref="R106:T106"/>
    <mergeCell ref="V106:X106"/>
    <mergeCell ref="Y106:AA106"/>
    <mergeCell ref="AF104:AH104"/>
    <mergeCell ref="AI104:AK104"/>
    <mergeCell ref="AL104:AN104"/>
    <mergeCell ref="B105:D105"/>
    <mergeCell ref="E105:G105"/>
    <mergeCell ref="L105:N105"/>
    <mergeCell ref="Y105:AA105"/>
    <mergeCell ref="Y93:AA93"/>
    <mergeCell ref="AF93:AH93"/>
    <mergeCell ref="AI93:AK93"/>
    <mergeCell ref="AL93:AN93"/>
    <mergeCell ref="B94:H94"/>
    <mergeCell ref="L94:M94"/>
    <mergeCell ref="N94:Q94"/>
    <mergeCell ref="R94:T96"/>
    <mergeCell ref="V94:AB94"/>
    <mergeCell ref="Y92:AA92"/>
    <mergeCell ref="AF92:AH92"/>
    <mergeCell ref="AI92:AK92"/>
    <mergeCell ref="AL92:AN92"/>
    <mergeCell ref="B93:D93"/>
    <mergeCell ref="E93:G93"/>
    <mergeCell ref="L93:N93"/>
    <mergeCell ref="O93:Q93"/>
    <mergeCell ref="R93:T93"/>
    <mergeCell ref="V93:X93"/>
    <mergeCell ref="AF95:AG95"/>
    <mergeCell ref="AH95:AK95"/>
    <mergeCell ref="B96:M96"/>
    <mergeCell ref="N96:Q96"/>
    <mergeCell ref="V96:AG96"/>
    <mergeCell ref="AH96:AK96"/>
    <mergeCell ref="AF94:AG94"/>
    <mergeCell ref="AH94:AK94"/>
    <mergeCell ref="AL94:AN96"/>
    <mergeCell ref="B95:H95"/>
    <mergeCell ref="L95:M95"/>
    <mergeCell ref="N95:Q95"/>
    <mergeCell ref="V95:AB95"/>
    <mergeCell ref="Y91:AA91"/>
    <mergeCell ref="AF91:AH91"/>
    <mergeCell ref="AI91:AK91"/>
    <mergeCell ref="AL91:AN91"/>
    <mergeCell ref="B92:D92"/>
    <mergeCell ref="E92:G92"/>
    <mergeCell ref="L92:N92"/>
    <mergeCell ref="O92:Q92"/>
    <mergeCell ref="R92:T92"/>
    <mergeCell ref="V92:X92"/>
    <mergeCell ref="Y90:AA90"/>
    <mergeCell ref="AF90:AH90"/>
    <mergeCell ref="AI90:AK90"/>
    <mergeCell ref="AL90:AN90"/>
    <mergeCell ref="B91:D91"/>
    <mergeCell ref="E91:G91"/>
    <mergeCell ref="L91:N91"/>
    <mergeCell ref="O91:Q91"/>
    <mergeCell ref="R91:T91"/>
    <mergeCell ref="V91:X91"/>
    <mergeCell ref="V87:X87"/>
    <mergeCell ref="Y89:AA89"/>
    <mergeCell ref="AF89:AH89"/>
    <mergeCell ref="AI89:AK89"/>
    <mergeCell ref="AL89:AN89"/>
    <mergeCell ref="B90:D90"/>
    <mergeCell ref="E90:G90"/>
    <mergeCell ref="L90:N90"/>
    <mergeCell ref="O90:Q90"/>
    <mergeCell ref="R90:T90"/>
    <mergeCell ref="V90:X90"/>
    <mergeCell ref="Y88:AA88"/>
    <mergeCell ref="AF88:AH88"/>
    <mergeCell ref="AI88:AK88"/>
    <mergeCell ref="AL88:AN88"/>
    <mergeCell ref="B89:D89"/>
    <mergeCell ref="E89:G89"/>
    <mergeCell ref="L89:N89"/>
    <mergeCell ref="O89:Q89"/>
    <mergeCell ref="R89:T89"/>
    <mergeCell ref="V89:X89"/>
    <mergeCell ref="O85:Q85"/>
    <mergeCell ref="R85:T85"/>
    <mergeCell ref="V85:X85"/>
    <mergeCell ref="AC83:AE93"/>
    <mergeCell ref="AF83:AH83"/>
    <mergeCell ref="AI83:AK83"/>
    <mergeCell ref="AL83:AN83"/>
    <mergeCell ref="B84:D84"/>
    <mergeCell ref="E84:G84"/>
    <mergeCell ref="L84:N84"/>
    <mergeCell ref="O84:Q84"/>
    <mergeCell ref="R84:T84"/>
    <mergeCell ref="V84:X84"/>
    <mergeCell ref="Y87:AA87"/>
    <mergeCell ref="AF87:AH87"/>
    <mergeCell ref="AI87:AK87"/>
    <mergeCell ref="AL87:AN87"/>
    <mergeCell ref="B88:D88"/>
    <mergeCell ref="E88:G88"/>
    <mergeCell ref="L88:N88"/>
    <mergeCell ref="O88:Q88"/>
    <mergeCell ref="R88:T88"/>
    <mergeCell ref="V88:X88"/>
    <mergeCell ref="Y86:AA86"/>
    <mergeCell ref="AF86:AH86"/>
    <mergeCell ref="AI86:AK86"/>
    <mergeCell ref="AL86:AN86"/>
    <mergeCell ref="B87:D87"/>
    <mergeCell ref="E87:G87"/>
    <mergeCell ref="L87:N87"/>
    <mergeCell ref="O87:Q87"/>
    <mergeCell ref="R87:T87"/>
    <mergeCell ref="B83:D83"/>
    <mergeCell ref="E83:G83"/>
    <mergeCell ref="I83:K93"/>
    <mergeCell ref="L83:N83"/>
    <mergeCell ref="O83:Q83"/>
    <mergeCell ref="R83:T83"/>
    <mergeCell ref="V83:X83"/>
    <mergeCell ref="Y83:AA83"/>
    <mergeCell ref="AH79:AK79"/>
    <mergeCell ref="B80:M80"/>
    <mergeCell ref="N80:Q80"/>
    <mergeCell ref="V80:AG80"/>
    <mergeCell ref="AH80:AK80"/>
    <mergeCell ref="B81:T81"/>
    <mergeCell ref="V81:AN81"/>
    <mergeCell ref="Y85:AA85"/>
    <mergeCell ref="AF85:AH85"/>
    <mergeCell ref="AI85:AK85"/>
    <mergeCell ref="AL85:AN85"/>
    <mergeCell ref="B86:D86"/>
    <mergeCell ref="E86:G86"/>
    <mergeCell ref="L86:N86"/>
    <mergeCell ref="O86:Q86"/>
    <mergeCell ref="R86:T86"/>
    <mergeCell ref="V86:X86"/>
    <mergeCell ref="Y84:AA84"/>
    <mergeCell ref="AF84:AH84"/>
    <mergeCell ref="AI84:AK84"/>
    <mergeCell ref="AL84:AN84"/>
    <mergeCell ref="B85:D85"/>
    <mergeCell ref="E85:G85"/>
    <mergeCell ref="L85:N85"/>
    <mergeCell ref="AF78:AG78"/>
    <mergeCell ref="AH78:AK78"/>
    <mergeCell ref="AL78:AN80"/>
    <mergeCell ref="B79:H79"/>
    <mergeCell ref="L79:M79"/>
    <mergeCell ref="N79:Q79"/>
    <mergeCell ref="V79:AB79"/>
    <mergeCell ref="AF79:AG79"/>
    <mergeCell ref="AF77:AH77"/>
    <mergeCell ref="AI77:AK77"/>
    <mergeCell ref="AL77:AN77"/>
    <mergeCell ref="B78:H78"/>
    <mergeCell ref="L78:M78"/>
    <mergeCell ref="N78:Q78"/>
    <mergeCell ref="R78:T80"/>
    <mergeCell ref="V78:AB78"/>
    <mergeCell ref="B82:T82"/>
    <mergeCell ref="V82:AN82"/>
    <mergeCell ref="AF76:AH76"/>
    <mergeCell ref="AI76:AK76"/>
    <mergeCell ref="AL76:AN76"/>
    <mergeCell ref="B77:D77"/>
    <mergeCell ref="E77:G77"/>
    <mergeCell ref="L77:N77"/>
    <mergeCell ref="O77:Q77"/>
    <mergeCell ref="R77:T77"/>
    <mergeCell ref="V77:X77"/>
    <mergeCell ref="Y77:AA77"/>
    <mergeCell ref="AF75:AH75"/>
    <mergeCell ref="AI75:AK75"/>
    <mergeCell ref="AL75:AN75"/>
    <mergeCell ref="B76:D76"/>
    <mergeCell ref="E76:G76"/>
    <mergeCell ref="L76:N76"/>
    <mergeCell ref="O76:Q76"/>
    <mergeCell ref="R76:T76"/>
    <mergeCell ref="V76:X76"/>
    <mergeCell ref="Y76:AA76"/>
    <mergeCell ref="I67:K77"/>
    <mergeCell ref="B69:D69"/>
    <mergeCell ref="E69:G69"/>
    <mergeCell ref="L69:N69"/>
    <mergeCell ref="E73:G73"/>
    <mergeCell ref="L73:N73"/>
    <mergeCell ref="O73:Q73"/>
    <mergeCell ref="R73:T73"/>
    <mergeCell ref="R75:T75"/>
    <mergeCell ref="V75:X75"/>
    <mergeCell ref="Y75:AA75"/>
    <mergeCell ref="AF73:AH73"/>
    <mergeCell ref="AI73:AK73"/>
    <mergeCell ref="AL73:AN73"/>
    <mergeCell ref="B74:D74"/>
    <mergeCell ref="E74:G74"/>
    <mergeCell ref="L74:N74"/>
    <mergeCell ref="O74:Q74"/>
    <mergeCell ref="R74:T74"/>
    <mergeCell ref="V74:X74"/>
    <mergeCell ref="Y74:AA74"/>
    <mergeCell ref="O70:Q70"/>
    <mergeCell ref="R70:T70"/>
    <mergeCell ref="V70:X70"/>
    <mergeCell ref="AF72:AH72"/>
    <mergeCell ref="AI72:AK72"/>
    <mergeCell ref="AL72:AN72"/>
    <mergeCell ref="B73:D73"/>
    <mergeCell ref="B66:T66"/>
    <mergeCell ref="U66:U96"/>
    <mergeCell ref="V66:AN66"/>
    <mergeCell ref="B67:D67"/>
    <mergeCell ref="E67:G67"/>
    <mergeCell ref="V73:X73"/>
    <mergeCell ref="Y73:AA73"/>
    <mergeCell ref="AF71:AH71"/>
    <mergeCell ref="AI71:AK71"/>
    <mergeCell ref="AL71:AN71"/>
    <mergeCell ref="B72:D72"/>
    <mergeCell ref="E72:G72"/>
    <mergeCell ref="L72:N72"/>
    <mergeCell ref="O72:Q72"/>
    <mergeCell ref="R72:T72"/>
    <mergeCell ref="V72:X72"/>
    <mergeCell ref="R68:T68"/>
    <mergeCell ref="V68:X68"/>
    <mergeCell ref="Y68:AA68"/>
    <mergeCell ref="L67:N67"/>
    <mergeCell ref="O67:Q67"/>
    <mergeCell ref="R67:T67"/>
    <mergeCell ref="V67:X67"/>
    <mergeCell ref="Y67:AA67"/>
    <mergeCell ref="AF68:AH68"/>
    <mergeCell ref="AI68:AK68"/>
    <mergeCell ref="AL68:AN68"/>
    <mergeCell ref="AF70:AH70"/>
    <mergeCell ref="AI70:AK70"/>
    <mergeCell ref="AL70:AN70"/>
    <mergeCell ref="B71:D71"/>
    <mergeCell ref="E71:G71"/>
    <mergeCell ref="L71:N71"/>
    <mergeCell ref="O71:Q71"/>
    <mergeCell ref="R71:T71"/>
    <mergeCell ref="V71:X71"/>
    <mergeCell ref="Y71:AA71"/>
    <mergeCell ref="AF69:AH69"/>
    <mergeCell ref="AI69:AK69"/>
    <mergeCell ref="AL69:AN69"/>
    <mergeCell ref="B70:D70"/>
    <mergeCell ref="E70:G70"/>
    <mergeCell ref="L70:N70"/>
    <mergeCell ref="Y70:AA70"/>
    <mergeCell ref="AC67:AE77"/>
    <mergeCell ref="O69:Q69"/>
    <mergeCell ref="R69:T69"/>
    <mergeCell ref="V69:X69"/>
    <mergeCell ref="Y69:AA69"/>
    <mergeCell ref="AF74:AH74"/>
    <mergeCell ref="AI74:AK74"/>
    <mergeCell ref="AL74:AN74"/>
    <mergeCell ref="B75:D75"/>
    <mergeCell ref="E75:G75"/>
    <mergeCell ref="L75:N75"/>
    <mergeCell ref="O75:Q75"/>
    <mergeCell ref="AF58:AH58"/>
    <mergeCell ref="AI58:AK58"/>
    <mergeCell ref="AL58:AN58"/>
    <mergeCell ref="B59:H59"/>
    <mergeCell ref="L59:M59"/>
    <mergeCell ref="N59:Q59"/>
    <mergeCell ref="R59:T61"/>
    <mergeCell ref="V59:AB59"/>
    <mergeCell ref="Y72:AA72"/>
    <mergeCell ref="AF67:AH67"/>
    <mergeCell ref="AI67:AK67"/>
    <mergeCell ref="AL67:AN67"/>
    <mergeCell ref="B68:D68"/>
    <mergeCell ref="E68:G68"/>
    <mergeCell ref="L68:N68"/>
    <mergeCell ref="O68:Q68"/>
    <mergeCell ref="B58:D58"/>
    <mergeCell ref="E58:G58"/>
    <mergeCell ref="L58:N58"/>
    <mergeCell ref="O58:Q58"/>
    <mergeCell ref="R58:T58"/>
    <mergeCell ref="V58:X58"/>
    <mergeCell ref="AF60:AG60"/>
    <mergeCell ref="AH60:AK60"/>
    <mergeCell ref="B61:M61"/>
    <mergeCell ref="N61:Q61"/>
    <mergeCell ref="V61:AG61"/>
    <mergeCell ref="AH61:AK61"/>
    <mergeCell ref="AF59:AG59"/>
    <mergeCell ref="AH59:AK59"/>
    <mergeCell ref="AL59:AN61"/>
    <mergeCell ref="B60:H60"/>
    <mergeCell ref="L60:M60"/>
    <mergeCell ref="N60:Q60"/>
    <mergeCell ref="V60:AB60"/>
    <mergeCell ref="AF56:AH56"/>
    <mergeCell ref="AI56:AK56"/>
    <mergeCell ref="AL56:AN56"/>
    <mergeCell ref="B57:D57"/>
    <mergeCell ref="E57:G57"/>
    <mergeCell ref="L57:N57"/>
    <mergeCell ref="O57:Q57"/>
    <mergeCell ref="R57:T57"/>
    <mergeCell ref="V57:X57"/>
    <mergeCell ref="Y55:AA55"/>
    <mergeCell ref="AF55:AH55"/>
    <mergeCell ref="AI55:AK55"/>
    <mergeCell ref="AL55:AN55"/>
    <mergeCell ref="B56:D56"/>
    <mergeCell ref="E56:G56"/>
    <mergeCell ref="L56:N56"/>
    <mergeCell ref="O56:Q56"/>
    <mergeCell ref="R56:T56"/>
    <mergeCell ref="V56:X56"/>
    <mergeCell ref="Y57:AA57"/>
    <mergeCell ref="AF57:AH57"/>
    <mergeCell ref="AI57:AK57"/>
    <mergeCell ref="AL57:AN57"/>
    <mergeCell ref="AF54:AH54"/>
    <mergeCell ref="AI54:AK54"/>
    <mergeCell ref="AL54:AN54"/>
    <mergeCell ref="B55:D55"/>
    <mergeCell ref="E55:G55"/>
    <mergeCell ref="L55:N55"/>
    <mergeCell ref="O55:Q55"/>
    <mergeCell ref="R55:T55"/>
    <mergeCell ref="V55:X55"/>
    <mergeCell ref="Y53:AA53"/>
    <mergeCell ref="AF53:AH53"/>
    <mergeCell ref="AI53:AK53"/>
    <mergeCell ref="AL53:AN53"/>
    <mergeCell ref="B54:D54"/>
    <mergeCell ref="E54:G54"/>
    <mergeCell ref="L54:N54"/>
    <mergeCell ref="O54:Q54"/>
    <mergeCell ref="R54:T54"/>
    <mergeCell ref="V54:X54"/>
    <mergeCell ref="B49:D49"/>
    <mergeCell ref="E49:G49"/>
    <mergeCell ref="L49:N49"/>
    <mergeCell ref="O49:Q49"/>
    <mergeCell ref="R49:T49"/>
    <mergeCell ref="V49:X49"/>
    <mergeCell ref="Y52:AA52"/>
    <mergeCell ref="AF52:AH52"/>
    <mergeCell ref="AI52:AK52"/>
    <mergeCell ref="AL52:AN52"/>
    <mergeCell ref="B53:D53"/>
    <mergeCell ref="E53:G53"/>
    <mergeCell ref="L53:N53"/>
    <mergeCell ref="O53:Q53"/>
    <mergeCell ref="R53:T53"/>
    <mergeCell ref="V53:X53"/>
    <mergeCell ref="Y51:AA51"/>
    <mergeCell ref="AF51:AH51"/>
    <mergeCell ref="AI51:AK51"/>
    <mergeCell ref="AL51:AN51"/>
    <mergeCell ref="B52:D52"/>
    <mergeCell ref="E52:G52"/>
    <mergeCell ref="L52:N52"/>
    <mergeCell ref="O52:Q52"/>
    <mergeCell ref="R52:T52"/>
    <mergeCell ref="V52:X52"/>
    <mergeCell ref="AF48:AH48"/>
    <mergeCell ref="AI48:AK48"/>
    <mergeCell ref="AL48:AN48"/>
    <mergeCell ref="Y49:AA49"/>
    <mergeCell ref="AF49:AH49"/>
    <mergeCell ref="AI49:AK49"/>
    <mergeCell ref="AL49:AN49"/>
    <mergeCell ref="B46:AN46"/>
    <mergeCell ref="B47:T47"/>
    <mergeCell ref="U47:U61"/>
    <mergeCell ref="V47:AN47"/>
    <mergeCell ref="B48:D48"/>
    <mergeCell ref="E48:G48"/>
    <mergeCell ref="I48:K58"/>
    <mergeCell ref="L48:N48"/>
    <mergeCell ref="O48:Q48"/>
    <mergeCell ref="R48:T48"/>
    <mergeCell ref="Y50:AA50"/>
    <mergeCell ref="AF50:AH50"/>
    <mergeCell ref="AI50:AK50"/>
    <mergeCell ref="AL50:AN50"/>
    <mergeCell ref="B51:D51"/>
    <mergeCell ref="E51:G51"/>
    <mergeCell ref="L51:N51"/>
    <mergeCell ref="O51:Q51"/>
    <mergeCell ref="R51:T51"/>
    <mergeCell ref="V51:X51"/>
    <mergeCell ref="B50:D50"/>
    <mergeCell ref="E50:G50"/>
    <mergeCell ref="L50:N50"/>
    <mergeCell ref="O50:Q50"/>
    <mergeCell ref="R50:T50"/>
    <mergeCell ref="AF44:AG44"/>
    <mergeCell ref="AH44:AK44"/>
    <mergeCell ref="B45:M45"/>
    <mergeCell ref="N45:Q45"/>
    <mergeCell ref="V45:AG45"/>
    <mergeCell ref="AH45:AK45"/>
    <mergeCell ref="AF43:AG43"/>
    <mergeCell ref="AH43:AK43"/>
    <mergeCell ref="AL43:AN45"/>
    <mergeCell ref="B44:H44"/>
    <mergeCell ref="L44:M44"/>
    <mergeCell ref="N44:Q44"/>
    <mergeCell ref="V44:AB44"/>
    <mergeCell ref="Y42:AA42"/>
    <mergeCell ref="AF42:AH42"/>
    <mergeCell ref="AI42:AK42"/>
    <mergeCell ref="AL42:AN42"/>
    <mergeCell ref="B43:H43"/>
    <mergeCell ref="L43:M43"/>
    <mergeCell ref="N43:Q43"/>
    <mergeCell ref="R43:T45"/>
    <mergeCell ref="V43:AB43"/>
    <mergeCell ref="AF41:AH41"/>
    <mergeCell ref="AI41:AK41"/>
    <mergeCell ref="AL41:AN41"/>
    <mergeCell ref="B42:D42"/>
    <mergeCell ref="E42:G42"/>
    <mergeCell ref="L42:N42"/>
    <mergeCell ref="O42:Q42"/>
    <mergeCell ref="R42:T42"/>
    <mergeCell ref="V42:X42"/>
    <mergeCell ref="Y40:AA40"/>
    <mergeCell ref="AF40:AH40"/>
    <mergeCell ref="AI40:AK40"/>
    <mergeCell ref="AL40:AN40"/>
    <mergeCell ref="B41:D41"/>
    <mergeCell ref="E41:G41"/>
    <mergeCell ref="L41:N41"/>
    <mergeCell ref="O41:Q41"/>
    <mergeCell ref="R41:T41"/>
    <mergeCell ref="V41:X41"/>
    <mergeCell ref="AF39:AH39"/>
    <mergeCell ref="AI39:AK39"/>
    <mergeCell ref="AL39:AN39"/>
    <mergeCell ref="B40:D40"/>
    <mergeCell ref="E40:G40"/>
    <mergeCell ref="L40:N40"/>
    <mergeCell ref="O40:Q40"/>
    <mergeCell ref="R40:T40"/>
    <mergeCell ref="V40:X40"/>
    <mergeCell ref="Y38:AA38"/>
    <mergeCell ref="AF38:AH38"/>
    <mergeCell ref="AI38:AK38"/>
    <mergeCell ref="AL38:AN38"/>
    <mergeCell ref="B39:D39"/>
    <mergeCell ref="E39:G39"/>
    <mergeCell ref="L39:N39"/>
    <mergeCell ref="O39:Q39"/>
    <mergeCell ref="R39:T39"/>
    <mergeCell ref="V39:X39"/>
    <mergeCell ref="B34:D34"/>
    <mergeCell ref="E34:G34"/>
    <mergeCell ref="L34:N34"/>
    <mergeCell ref="O34:Q34"/>
    <mergeCell ref="R34:T34"/>
    <mergeCell ref="V34:X34"/>
    <mergeCell ref="R33:T33"/>
    <mergeCell ref="V33:X33"/>
    <mergeCell ref="Y33:AA33"/>
    <mergeCell ref="AF33:AH33"/>
    <mergeCell ref="AI33:AK33"/>
    <mergeCell ref="AL33:AN33"/>
    <mergeCell ref="Y37:AA37"/>
    <mergeCell ref="AF37:AH37"/>
    <mergeCell ref="AI37:AK37"/>
    <mergeCell ref="AL37:AN37"/>
    <mergeCell ref="B38:D38"/>
    <mergeCell ref="E38:G38"/>
    <mergeCell ref="L38:N38"/>
    <mergeCell ref="O38:Q38"/>
    <mergeCell ref="R38:T38"/>
    <mergeCell ref="V38:X38"/>
    <mergeCell ref="Y36:AA36"/>
    <mergeCell ref="AF36:AH36"/>
    <mergeCell ref="AI36:AK36"/>
    <mergeCell ref="AL36:AN36"/>
    <mergeCell ref="B37:D37"/>
    <mergeCell ref="E37:G37"/>
    <mergeCell ref="L37:N37"/>
    <mergeCell ref="O37:Q37"/>
    <mergeCell ref="R37:T37"/>
    <mergeCell ref="V37:X37"/>
    <mergeCell ref="AF32:AH32"/>
    <mergeCell ref="AI32:AK32"/>
    <mergeCell ref="AL32:AN32"/>
    <mergeCell ref="Y34:AA34"/>
    <mergeCell ref="AF34:AH34"/>
    <mergeCell ref="AI34:AK34"/>
    <mergeCell ref="AL34:AN34"/>
    <mergeCell ref="B32:D32"/>
    <mergeCell ref="E32:G32"/>
    <mergeCell ref="I32:K42"/>
    <mergeCell ref="L32:N32"/>
    <mergeCell ref="O32:Q32"/>
    <mergeCell ref="R32:T32"/>
    <mergeCell ref="B33:D33"/>
    <mergeCell ref="E33:G33"/>
    <mergeCell ref="L33:N33"/>
    <mergeCell ref="O33:Q33"/>
    <mergeCell ref="Y35:AA35"/>
    <mergeCell ref="AF35:AH35"/>
    <mergeCell ref="AI35:AK35"/>
    <mergeCell ref="AL35:AN35"/>
    <mergeCell ref="B36:D36"/>
    <mergeCell ref="E36:G36"/>
    <mergeCell ref="L36:N36"/>
    <mergeCell ref="O36:Q36"/>
    <mergeCell ref="R36:T36"/>
    <mergeCell ref="V36:X36"/>
    <mergeCell ref="B35:D35"/>
    <mergeCell ref="E35:G35"/>
    <mergeCell ref="L35:N35"/>
    <mergeCell ref="O35:Q35"/>
    <mergeCell ref="R35:T35"/>
    <mergeCell ref="AC94:AE94"/>
    <mergeCell ref="I79:K79"/>
    <mergeCell ref="I78:K78"/>
    <mergeCell ref="AC79:AE79"/>
    <mergeCell ref="AC78:AE78"/>
    <mergeCell ref="I60:K60"/>
    <mergeCell ref="I59:K59"/>
    <mergeCell ref="AC60:AE60"/>
    <mergeCell ref="AC59:AE59"/>
    <mergeCell ref="I44:K44"/>
    <mergeCell ref="I43:K43"/>
    <mergeCell ref="AC44:AE44"/>
    <mergeCell ref="AC43:AE43"/>
    <mergeCell ref="I165:K165"/>
    <mergeCell ref="I164:K164"/>
    <mergeCell ref="V32:X32"/>
    <mergeCell ref="Y32:AA32"/>
    <mergeCell ref="AC32:AE42"/>
    <mergeCell ref="V35:X35"/>
    <mergeCell ref="Y39:AA39"/>
    <mergeCell ref="Y41:AA41"/>
    <mergeCell ref="V48:X48"/>
    <mergeCell ref="Y48:AA48"/>
    <mergeCell ref="AC48:AE58"/>
    <mergeCell ref="V50:X50"/>
    <mergeCell ref="Y54:AA54"/>
    <mergeCell ref="Y56:AA56"/>
    <mergeCell ref="Y58:AA58"/>
    <mergeCell ref="B62:AN62"/>
    <mergeCell ref="B63:AN63"/>
    <mergeCell ref="B64:AN64"/>
    <mergeCell ref="B65:AN65"/>
    <mergeCell ref="AC165:AE165"/>
    <mergeCell ref="AC164:AE164"/>
    <mergeCell ref="I149:K149"/>
    <mergeCell ref="I148:K148"/>
    <mergeCell ref="AC149:AE149"/>
    <mergeCell ref="AC148:AE148"/>
    <mergeCell ref="I130:K130"/>
    <mergeCell ref="I129:K129"/>
    <mergeCell ref="AC130:AE130"/>
    <mergeCell ref="AC129:AE129"/>
    <mergeCell ref="I114:K114"/>
    <mergeCell ref="I113:K113"/>
    <mergeCell ref="AC114:AE114"/>
    <mergeCell ref="AC113:AE113"/>
    <mergeCell ref="I95:K95"/>
    <mergeCell ref="A1:AO5"/>
    <mergeCell ref="A6:A202"/>
    <mergeCell ref="B6:AL6"/>
    <mergeCell ref="AO6:AO202"/>
    <mergeCell ref="B7:AN7"/>
    <mergeCell ref="B26:AN26"/>
    <mergeCell ref="B27:AN27"/>
    <mergeCell ref="B28:AN28"/>
    <mergeCell ref="B29:AN29"/>
    <mergeCell ref="B30:AN30"/>
    <mergeCell ref="B31:T31"/>
    <mergeCell ref="V31:AN31"/>
    <mergeCell ref="AL24:AN24"/>
    <mergeCell ref="AL25:AN25"/>
    <mergeCell ref="AJ22:AK22"/>
    <mergeCell ref="I94:K94"/>
    <mergeCell ref="AC95:AE95"/>
  </mergeCells>
  <printOptions horizontalCentered="1"/>
  <pageMargins left="0.23622047244094491" right="0.23622047244094491" top="0.15748031496062992" bottom="0.15748031496062992" header="0.11811023622047245" footer="0.11811023622047245"/>
  <pageSetup paperSize="9" scale="89" firstPageNumber="0" fitToHeight="0" orientation="portrait" horizontalDpi="300" verticalDpi="300" r:id="rId1"/>
  <headerFooter alignWithMargins="0">
    <oddHeader>&amp;R&amp;P</oddHeader>
  </headerFooter>
  <rowBreaks count="3" manualBreakCount="3">
    <brk id="61" max="40" man="1"/>
    <brk id="131" max="40" man="1"/>
    <brk id="202" max="4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tab_az!$A$11:$A$12</xm:f>
          </x14:formula1>
          <xm:sqref>AJ21:AK22</xm:sqref>
        </x14:dataValidation>
        <x14:dataValidation type="list" allowBlank="1" showInputMessage="1" showErrorMessage="1">
          <x14:formula1>
            <xm:f>tab_az!$A$14:$A$40</xm:f>
          </x14:formula1>
          <xm:sqref>X23:AJ23</xm:sqref>
        </x14:dataValidation>
        <x14:dataValidation type="list" allowBlank="1" showInputMessage="1" showErrorMessage="1">
          <x14:formula1>
            <xm:f>tab_az!$A$42:$A$67</xm:f>
          </x14:formula1>
          <xm:sqref>X24:AJ24</xm:sqref>
        </x14:dataValidation>
        <x14:dataValidation type="list" allowBlank="1" showInputMessage="1" showErrorMessage="1">
          <x14:formula1>
            <xm:f>tab_az!$A$1:$A$4</xm:f>
          </x14:formula1>
          <xm:sqref>B22:N23</xm:sqref>
        </x14:dataValidation>
        <x14:dataValidation type="list" allowBlank="1" showInputMessage="1" showErrorMessage="1">
          <x14:formula1>
            <xm:f>tab_az!$A$6:$A$9</xm:f>
          </x14:formula1>
          <xm:sqref>B24:N24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6</vt:i4>
      </vt:variant>
    </vt:vector>
  </HeadingPairs>
  <TitlesOfParts>
    <vt:vector size="18" baseType="lpstr">
      <vt:lpstr>AMM</vt:lpstr>
      <vt:lpstr>tab_amm</vt:lpstr>
      <vt:lpstr>TEC</vt:lpstr>
      <vt:lpstr>tab_tec</vt:lpstr>
      <vt:lpstr>tab_cuo</vt:lpstr>
      <vt:lpstr>COLL</vt:lpstr>
      <vt:lpstr>tab_coll</vt:lpstr>
      <vt:lpstr>CUO</vt:lpstr>
      <vt:lpstr>AZ_AGR</vt:lpstr>
      <vt:lpstr>tab_az</vt:lpstr>
      <vt:lpstr>GUA</vt:lpstr>
      <vt:lpstr>tab_gua</vt:lpstr>
      <vt:lpstr>AMM!Area_stampa</vt:lpstr>
      <vt:lpstr>AZ_AGR!Area_stampa</vt:lpstr>
      <vt:lpstr>COLL!Area_stampa</vt:lpstr>
      <vt:lpstr>CUO!Area_stampa</vt:lpstr>
      <vt:lpstr>GUA!Area_stampa</vt:lpstr>
      <vt:lpstr>TEC!Area_stampa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2021-03-28T16:12:42Z</cp:lastPrinted>
  <dcterms:created xsi:type="dcterms:W3CDTF">2021-03-21T19:28:37Z</dcterms:created>
  <dcterms:modified xsi:type="dcterms:W3CDTF">2021-04-06T16:06:42Z</dcterms:modified>
</cp:coreProperties>
</file>